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аспорт" sheetId="1" r:id="rId1"/>
    <sheet name="Показатели регионы" sheetId="2" r:id="rId2"/>
    <sheet name="с 2010 года" sheetId="3" r:id="rId3"/>
    <sheet name="Мероприятия на поддержку моно" sheetId="4" state="hidden" r:id="rId4"/>
    <sheet name="Мероприятия на поддержку " sheetId="5" state="hidden" r:id="rId5"/>
    <sheet name="Мероприяти яна поддержку" sheetId="6" state="hidden" r:id="rId6"/>
    <sheet name="Лист1" sheetId="7" state="hidden" r:id="rId7"/>
    <sheet name="Мероприятия на поддержку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<sst xmlns="http://schemas.openxmlformats.org/spreadsheetml/2006/main" count="1185" uniqueCount="266">
  <si>
    <t>Численность населения</t>
  </si>
  <si>
    <t>человек</t>
  </si>
  <si>
    <t>Численность выбывших с территории муниципального образования</t>
  </si>
  <si>
    <t>Доля численности работников градообразующей организации в среднесписочной численности работников всех организаций, осуществляющих деятельность на территории моногорода</t>
  </si>
  <si>
    <t>%</t>
  </si>
  <si>
    <t>% от экономически активного населения</t>
  </si>
  <si>
    <t>Численность безработных граждан, зарегистрированных в органах службы занятости</t>
  </si>
  <si>
    <t>ежемесячно, до 25 числа месяца, следующего за отчетным</t>
  </si>
  <si>
    <t>Уровень общей безработицы (рассчитанный по методологии Международной Организации Труда)</t>
  </si>
  <si>
    <t>Численность безработных (рассчитанная по методологии Международной Организации Труда)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</si>
  <si>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</si>
  <si>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с градообразующей организации</t>
  </si>
  <si>
    <t>Численность трудоспособного населения</t>
  </si>
  <si>
    <t>Численность занятого населения</t>
  </si>
  <si>
    <t>1)  всего</t>
  </si>
  <si>
    <t>5)  по прочим видам экономической деятельности</t>
  </si>
  <si>
    <t xml:space="preserve">Количество вакансий, заявленных работодателями в органы службы занятости </t>
  </si>
  <si>
    <t>единиц</t>
  </si>
  <si>
    <t>Создано рабочих мест в моногороде:</t>
  </si>
  <si>
    <t>2)  из них высокопроизводительных</t>
  </si>
  <si>
    <t>ежеквартально, до 25 числа месяца, следующего за отчетным кварталом</t>
  </si>
  <si>
    <t>Сокращено рабочих мест в моногороде: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</si>
  <si>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</si>
  <si>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тыс. рублей;</t>
  </si>
  <si>
    <t>% к аналогичному периоду предыдущего года</t>
  </si>
  <si>
    <t>Объем инвестиций в основной капитал</t>
  </si>
  <si>
    <t>Оборот розничной торговли</t>
  </si>
  <si>
    <t>Среднемесячная номинальная заработная плата работников организаций в муниципальном образовании</t>
  </si>
  <si>
    <t>Количество предприятий и организаций</t>
  </si>
  <si>
    <t>Количество малых и средних предприятий (включая индивидуальных предпринимателей)</t>
  </si>
  <si>
    <t>Численность занятых на малых и средних предприятиях (включая индивидуальных предпринимателей)</t>
  </si>
  <si>
    <t>Оборот малых и средних предприятий</t>
  </si>
  <si>
    <t>Площадь жилого фонда</t>
  </si>
  <si>
    <t>кв. м</t>
  </si>
  <si>
    <t>Площадь ветхого и аварийного жилого фонда</t>
  </si>
  <si>
    <t>Ввод в действие жилых домов за счёт всех источников финансирования</t>
  </si>
  <si>
    <t>тыс. рублей</t>
  </si>
  <si>
    <t>Объем доходов бюджета муниципального образования:</t>
  </si>
  <si>
    <t>в том числе:</t>
  </si>
  <si>
    <t>4)  безвозмездные перечисления от других бюджетов бюджетной системы</t>
  </si>
  <si>
    <t>Объем расходов бюджета муниципального образования</t>
  </si>
  <si>
    <t>Дефицит / профицит бюджета муниципального образования</t>
  </si>
  <si>
    <t>Объем отгруженных товаров собственного производства, выполненных работ и услуг собственными силами на градообразующей организации</t>
  </si>
  <si>
    <t>Темп роста отгрузки градообразующей организации</t>
  </si>
  <si>
    <t>Степень загрузки производственных мощностей градообразующей организации</t>
  </si>
  <si>
    <t>Среднемесячная заработная плата работников градообразующей организации</t>
  </si>
  <si>
    <t>в % к аналогичному периоду предыдущего года</t>
  </si>
  <si>
    <t>Объем инвестиций в развитие градообразующей организации</t>
  </si>
  <si>
    <t>Износ основных фондов градообразующей организации</t>
  </si>
  <si>
    <t>Объем прибыли/убытка градообразующей организации</t>
  </si>
  <si>
    <t>1) всего</t>
  </si>
  <si>
    <t>в том числе по источникам финансирования:</t>
  </si>
  <si>
    <t>2) федеральный бюджет</t>
  </si>
  <si>
    <t>3) региональный бюджет</t>
  </si>
  <si>
    <t>4)  местный бюджет</t>
  </si>
  <si>
    <t>5)  внебюджетные источники</t>
  </si>
  <si>
    <t>Количество созданных рабочих мест в моногороде, получившем целевую поддержку за счет средств федерального бюджета (с момента предоставления поддержки)</t>
  </si>
  <si>
    <t>Количество введенных в действие капитальных объектов, созданных с привлечением средств федерального бюджета:</t>
  </si>
  <si>
    <t>2) в жилищном фонде</t>
  </si>
  <si>
    <t>3) в сфере образования</t>
  </si>
  <si>
    <t>4) в сфере здравоохранения</t>
  </si>
  <si>
    <t>5) в сфере культуры</t>
  </si>
  <si>
    <t>6) в иных сферах</t>
  </si>
  <si>
    <t>Численность прибывших  на территорию муниципального образования</t>
  </si>
  <si>
    <t>2 раза в год:
- до 1 февраля
- до 1 августа</t>
  </si>
  <si>
    <t>1 раз в год:                                      - до 1 февраля</t>
  </si>
  <si>
    <t>1 раз в год:                                       - до 1 февраля</t>
  </si>
  <si>
    <t>отчетные данные ежемесячно, до 25 числа месяца следующего за отчетным</t>
  </si>
  <si>
    <t>3)  в торговле</t>
  </si>
  <si>
    <t>4)  в бюджетной сфере</t>
  </si>
  <si>
    <t>рублей;</t>
  </si>
  <si>
    <t>2)  земельный налог</t>
  </si>
  <si>
    <t>3)  налог на доходы физических лиц</t>
  </si>
  <si>
    <t>ежеквартально, до 25 числа месяца следующего за отчетным кварталом</t>
  </si>
  <si>
    <t>2)  по виду экономической деятельности, к которому относится градообразующая организация</t>
  </si>
  <si>
    <t>Дата формирования                                                                     данных</t>
  </si>
  <si>
    <t>№</t>
  </si>
  <si>
    <t>Показатель мониторинга</t>
  </si>
  <si>
    <t xml:space="preserve">декабрь 2013 </t>
  </si>
  <si>
    <t>декабрь 2014</t>
  </si>
  <si>
    <t>Уровень регистрируемой безработицы</t>
  </si>
  <si>
    <t>IV квартал 2013</t>
  </si>
  <si>
    <t>IV квартал 2014</t>
  </si>
  <si>
    <t>2-ое полу-годие 2013</t>
  </si>
  <si>
    <t>2-ое полу-годие 2014</t>
  </si>
  <si>
    <t>Единица измерения</t>
  </si>
  <si>
    <t>Показатели комплексного мониторинга социально-экономического положения монопрофильных муниципальных образований Российской Федерации (моногородов)</t>
  </si>
  <si>
    <t>декабрь 2015</t>
  </si>
  <si>
    <t>IV квартал 2015</t>
  </si>
  <si>
    <t>2-ое полу-годие 2015</t>
  </si>
  <si>
    <t>2014</t>
  </si>
  <si>
    <t>2015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</si>
  <si>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сферах):                                                                               </t>
  </si>
  <si>
    <t>2013</t>
  </si>
  <si>
    <t>Паспорт моногорода</t>
  </si>
  <si>
    <t>1. Наименование моногорода</t>
  </si>
  <si>
    <t>Статус муниципального образования</t>
  </si>
  <si>
    <t>Субъект Российской Федерации</t>
  </si>
  <si>
    <t>Число населенных пунктов в составе муниципального образования</t>
  </si>
  <si>
    <t>Глава муниципального образования</t>
  </si>
  <si>
    <t>Контактная информация администрации муниципального образования</t>
  </si>
  <si>
    <t>почтовый адрес</t>
  </si>
  <si>
    <t>телефон приемной главы администрации</t>
  </si>
  <si>
    <t>телефон канцелярии</t>
  </si>
  <si>
    <t>электронная почта (для официальной документации)</t>
  </si>
  <si>
    <t>Расстояние до административного центра субъекта Российской Федерации</t>
  </si>
  <si>
    <t>Основные направления (виды) трудовой миграции населения, присущие муниципальному образованию  (основные ярко выраженные тенденции (при наличии))</t>
  </si>
  <si>
    <t>2. Наименование градообразующего предприятия</t>
  </si>
  <si>
    <t>Год основания предприятия</t>
  </si>
  <si>
    <t>Отношение к холдингам</t>
  </si>
  <si>
    <t>Основной собственник</t>
  </si>
  <si>
    <t>Вид собственности</t>
  </si>
  <si>
    <t>Контактная информация градообразующего предприятия</t>
  </si>
  <si>
    <t>телефон</t>
  </si>
  <si>
    <t>Вид экономической деятельности предприятия (с указанием ОКВЭД)</t>
  </si>
  <si>
    <t>Основная выпускаемая продукция</t>
  </si>
  <si>
    <t>Доля занятых на предприятии от среднесписочной численности работников организаций муниципального образования</t>
  </si>
  <si>
    <t>Административный центр муниципального образования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</si>
  <si>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</si>
  <si>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</si>
  <si>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</si>
  <si>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</si>
  <si>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</si>
  <si>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</si>
  <si>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</si>
  <si>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</si>
  <si>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</si>
  <si>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</si>
  <si>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</si>
  <si>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</si>
  <si>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</si>
  <si>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</si>
  <si>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</si>
  <si>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</si>
  <si>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</si>
  <si>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</si>
  <si>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</si>
  <si>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</si>
  <si>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</si>
  <si>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</si>
  <si>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</si>
  <si>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</si>
  <si>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</si>
  <si>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</si>
  <si>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</si>
  <si>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</si>
  <si>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</si>
  <si>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</si>
  <si>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</si>
  <si>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</si>
  <si>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</si>
  <si>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</si>
  <si>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</si>
  <si>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</si>
  <si>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</si>
  <si>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</si>
  <si>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</si>
  <si>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</si>
  <si>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</si>
  <si>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Объем привлеченных инвестиций в моногороде, получившем целевую поддержку за счет средств федерального бюджета (с момента предоставления поддержки)</t>
  </si>
  <si>
    <t xml:space="preserve">Оценка социально-экономического положения моногорода </t>
  </si>
  <si>
    <t>(1 - устойчивое;                                  2 - возможны ухудшения;             3 - кризисное)</t>
  </si>
  <si>
    <t>2010</t>
  </si>
  <si>
    <t>2011</t>
  </si>
  <si>
    <t>2012</t>
  </si>
  <si>
    <t>(1 - устойчивое;                                  2 - возможны ухудшения;                        3 - кризисное)</t>
  </si>
  <si>
    <t>Ретроспективные показатели социально-экономического положения муниципальных образований Российской Федерации, включенных в перечень моногородов</t>
  </si>
  <si>
    <t>на конец отчетного периода</t>
  </si>
  <si>
    <t>2015 год</t>
  </si>
  <si>
    <t>2016</t>
  </si>
  <si>
    <t>2-ое полу-годие 2016</t>
  </si>
  <si>
    <t>IV квартал 2016</t>
  </si>
  <si>
    <t>декабрь 2016</t>
  </si>
  <si>
    <t>2016 год</t>
  </si>
  <si>
    <t>федеральный бюджет</t>
  </si>
  <si>
    <t>декабрь 2017</t>
  </si>
  <si>
    <t>IV квартал 2017</t>
  </si>
  <si>
    <t>2-ое полу-годие 2017</t>
  </si>
  <si>
    <t>2017</t>
  </si>
  <si>
    <t>2017 год</t>
  </si>
  <si>
    <t>ВНИМАНИЕ: Изменять таблицу нельзя. Заполнять необходимо все поля таблицы.</t>
  </si>
  <si>
    <t>IV квартал 2018</t>
  </si>
  <si>
    <t>3) из них на градообразующей организации</t>
  </si>
  <si>
    <t>3)  из них на градообразующей организации</t>
  </si>
  <si>
    <t>Наличие у муниципального образования статуса закрытого административно-территориального образования</t>
  </si>
  <si>
    <t>Наличие у муниципального образования статуса особой территории (особой экономической зоны, территории опережающего социально-экономического развития, инновационный территориальный кластер и других)</t>
  </si>
  <si>
    <t xml:space="preserve">2018 </t>
  </si>
  <si>
    <t>Данные по каждому показателю в каждой форме просим заполнять                                              нарастающим итогом на конец отчетного периода</t>
  </si>
  <si>
    <t>декабрь 2018</t>
  </si>
  <si>
    <t>2-ое полу-годие 2018</t>
  </si>
  <si>
    <t>2018</t>
  </si>
  <si>
    <t>Тульская область</t>
  </si>
  <si>
    <t xml:space="preserve">Среднесписочная численность работников всех организаций моногорода  (по крупным и средним предприятиям) </t>
  </si>
  <si>
    <t>Среднесписочная численность работников организаций:</t>
  </si>
  <si>
    <t>IV квартал 2019</t>
  </si>
  <si>
    <t>2019</t>
  </si>
  <si>
    <t>декабрь 2019</t>
  </si>
  <si>
    <t>2-ое полу-годие 2019</t>
  </si>
  <si>
    <t>декабрь 2020</t>
  </si>
  <si>
    <t>IV квартал 2020</t>
  </si>
  <si>
    <t>2020</t>
  </si>
  <si>
    <t xml:space="preserve">Муниципальное образование городское поселение Первомайский Щекинского района </t>
  </si>
  <si>
    <t xml:space="preserve">Городское поселение рабочий поселок Первомайский Щекинского района </t>
  </si>
  <si>
    <t>городское поселение</t>
  </si>
  <si>
    <t>рабочий поселок Первомайский</t>
  </si>
  <si>
    <t>Хакимов Марат Анверович</t>
  </si>
  <si>
    <t>301212, Тульская область, Щекинский район, р.п.Первомайский, пр. Улитина, д. 12</t>
  </si>
  <si>
    <t>(48751) 6-48-98</t>
  </si>
  <si>
    <t xml:space="preserve">ased_mo_r.p.pervomaiskiy@tularegion.ru </t>
  </si>
  <si>
    <t>25 км</t>
  </si>
  <si>
    <t>нет</t>
  </si>
  <si>
    <t>частная</t>
  </si>
  <si>
    <t>301212, Тульская область, Щекинский район,  р.п.Первомайский, ул. Симферопольская, д. 19</t>
  </si>
  <si>
    <t>(48751) 9-25-38, 9-22-21, 9-21-42, 9-28-06</t>
  </si>
  <si>
    <t>azot@azot.net</t>
  </si>
  <si>
    <t xml:space="preserve">20.13 - Производство прочих основных неорганических химических веществ </t>
  </si>
  <si>
    <t xml:space="preserve"> Метанол, капролактам, КФК-85 (концентрат карбамидо-формальдегидный), сульфат аммония, полиамид 6 и др.</t>
  </si>
  <si>
    <t>Оказание содействия в трудоустройстве несовершеннолетних граждан</t>
  </si>
  <si>
    <r>
      <t xml:space="preserve">форма РОИВ: </t>
    </r>
    <r>
      <rPr>
        <b/>
        <i/>
        <sz val="12"/>
        <color indexed="10"/>
        <rFont val="PT Astra Serif"/>
        <family val="1"/>
      </rPr>
      <t>ежемесячная отчетность</t>
    </r>
    <r>
      <rPr>
        <b/>
        <i/>
        <sz val="12"/>
        <color indexed="8"/>
        <rFont val="PT Astra Serif"/>
        <family val="1"/>
      </rPr>
      <t xml:space="preserve"> 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</si>
  <si>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 xml:space="preserve">ежеквартальная отчетность 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</si>
  <si>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>отчетность 2 раза в год</t>
    </r>
  </si>
  <si>
    <r>
      <t xml:space="preserve">форма РОИВ: </t>
    </r>
    <r>
      <rPr>
        <b/>
        <i/>
        <sz val="12"/>
        <color indexed="10"/>
        <rFont val="PT Astra Serif"/>
        <family val="1"/>
      </rPr>
      <t xml:space="preserve">ежегодная отчетность </t>
    </r>
  </si>
  <si>
    <t>декабрь 2021</t>
  </si>
  <si>
    <t>IV квартал 2021</t>
  </si>
  <si>
    <t>2-ое полу-годие 2020</t>
  </si>
  <si>
    <t>2-ое полугодие 2021</t>
  </si>
  <si>
    <t>31,00</t>
  </si>
  <si>
    <t>х</t>
  </si>
  <si>
    <t>Национальный проект «Культура», 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района», Обеспечение деятельности МКУК «ППБ»</t>
  </si>
  <si>
    <t>АО "Щекиноазот"</t>
  </si>
  <si>
    <t>«Развитие образования» на 2013 - 2021 годы</t>
  </si>
  <si>
    <t>декабрь 2022</t>
  </si>
  <si>
    <t>IV квартал 2022</t>
  </si>
  <si>
    <t>2022</t>
  </si>
  <si>
    <t>5106*</t>
  </si>
  <si>
    <t>2-ое полугодие 2022</t>
  </si>
  <si>
    <t>2022 год</t>
  </si>
  <si>
    <t>* Ежегодная отчетность.  Оценка 2022 года - данные министерства труда и социальной защиты Тульской области. Данные за 2022 год согласно федеральному плану статистических работ будут представлены Росстатом:  по численности прибывших и выбывших на территории муниципального образования и по численности населения - не ранее июля 2023 года; по численности занятого населения, по численности безработных (по МОТ) и уровню общей безработицы - не ранее апреля 2023 года; по численности трудоспособного населения - не ранее октября 2023 года.</t>
  </si>
  <si>
    <t xml:space="preserve">Муниципальная программа муниципального образования Щекинский район «Развитие образования и архивного дела в муниципальном образовании Щекинский район»
</t>
  </si>
  <si>
    <t>88,75</t>
  </si>
  <si>
    <t>«Развитие образования» на 2013 - 2022 годы</t>
  </si>
  <si>
    <t>январь       2023</t>
  </si>
  <si>
    <t>февраль          2023</t>
  </si>
  <si>
    <t>март 2023</t>
  </si>
  <si>
    <t>апрель           2023</t>
  </si>
  <si>
    <t>май      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</si>
  <si>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</si>
  <si>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</si>
  <si>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</si>
  <si>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</si>
  <si>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</si>
  <si>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</si>
  <si>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</si>
  <si>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I квартал 2023</t>
  </si>
  <si>
    <t>II квартал 2023</t>
  </si>
  <si>
    <t>III квартал 2023</t>
  </si>
  <si>
    <t>IV квартал 2023</t>
  </si>
  <si>
    <t>1-ое полугодие 2023</t>
  </si>
  <si>
    <t>2-ое полугодие 2023</t>
  </si>
  <si>
    <t>2023 год</t>
  </si>
  <si>
    <t>Региональный проект «Строительство и капитальный ремонт объектов коммунальной инфраструктуры Тульской области», Государственная программа «Обеспечение качественными услугами жилищно-коммунального хозяйства населения Тульской области»</t>
  </si>
  <si>
    <t>Обеспечение качественными услугами жилищно-коммунального хозяйства населения Тульской области</t>
  </si>
  <si>
    <t>Национальные и региональные проекты</t>
  </si>
  <si>
    <t>2023</t>
  </si>
  <si>
    <t xml:space="preserve">* Ежегодная отчетность.  Оценка 2023 года - данные министерства труда и социальной защиты Тульской области. Данные за 2022 год согласно федеральному плану статистических работ будут представлены Росстатом: по численности населения - не ранее июля 2024 года; по численности безработных (по МОТ) и уровню общей безработицы - не ранее апреля 2024 года; по численности трудоспособного населения - не ранее октября 2024 года. </t>
  </si>
  <si>
    <t>53,30%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</si>
</sst>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_-* #,##0.0_р_._-;\-* #,##0.0_р_._-;_-* &quot;-&quot;??_р_._-;_-@_-"/>
    <numFmt numFmtId="186" formatCode="0.0000000"/>
    <numFmt numFmtId="187" formatCode="0.000000000"/>
    <numFmt numFmtId="188" formatCode="0.0000000000"/>
    <numFmt numFmtId="189" formatCode="0.00000000000"/>
    <numFmt numFmtId="190" formatCode="0.00000000"/>
    <numFmt numFmtId="191" formatCode="#,##0.000"/>
    <numFmt numFmtId="192" formatCode="#,##0.0000"/>
    <numFmt numFmtId="193" formatCode="#,##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b/>
      <sz val="13"/>
      <color indexed="8"/>
      <name val="PT Astra Serif"/>
      <family val="1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name val="PT Astra Serif"/>
      <family val="1"/>
    </font>
    <font>
      <b/>
      <sz val="16"/>
      <color indexed="10"/>
      <name val="PT Astra Serif"/>
      <family val="1"/>
    </font>
    <font>
      <b/>
      <sz val="14"/>
      <color indexed="8"/>
      <name val="PT Astra Serif"/>
      <family val="1"/>
    </font>
    <font>
      <sz val="12"/>
      <color indexed="10"/>
      <name val="PT Astra Serif"/>
      <family val="1"/>
    </font>
    <font>
      <b/>
      <sz val="12"/>
      <color indexed="10"/>
      <name val="PT Astra Serif"/>
      <family val="1"/>
    </font>
    <font>
      <b/>
      <u val="single"/>
      <sz val="11"/>
      <color indexed="60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10"/>
      <name val="PT Astra Serif"/>
      <family val="1"/>
    </font>
    <font>
      <sz val="13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i/>
      <sz val="10"/>
      <color indexed="8"/>
      <name val="PT Astra Serif"/>
      <family val="1"/>
    </font>
    <font>
      <b/>
      <u val="single"/>
      <sz val="10"/>
      <color indexed="60"/>
      <name val="PT Astra Serif"/>
      <family val="1"/>
    </font>
    <font>
      <b/>
      <i/>
      <sz val="12"/>
      <color indexed="10"/>
      <name val="PT Astra Serif"/>
      <family val="1"/>
    </font>
    <font>
      <b/>
      <i/>
      <sz val="12"/>
      <color indexed="8"/>
      <name val="PT Astra Serif"/>
      <family val="1"/>
    </font>
    <font>
      <b/>
      <sz val="12"/>
      <name val="PT Astra Serif"/>
      <family val="1"/>
    </font>
    <font>
      <sz val="11"/>
      <color indexed="10"/>
      <name val="PT Astra Serif"/>
      <family val="1"/>
    </font>
    <font>
      <sz val="9"/>
      <color indexed="8"/>
      <name val="PT Astra Serif"/>
      <family val="1"/>
    </font>
    <font>
      <u val="single"/>
      <sz val="11"/>
      <color indexed="12"/>
      <name val="PT Astra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0"/>
      <color theme="1"/>
      <name val="Calibri"/>
      <family val="2"/>
    </font>
    <font>
      <sz val="12"/>
      <color rgb="FF000000"/>
      <name val="PT Astra Serif"/>
      <family val="1"/>
    </font>
    <font>
      <b/>
      <sz val="11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4" fillId="0" borderId="0" xfId="0" applyFont="1" applyFill="1" applyAlignment="1">
      <alignment/>
    </xf>
    <xf numFmtId="0" fontId="73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2" fillId="33" borderId="13" xfId="0" applyFont="1" applyFill="1" applyBorder="1" applyAlignment="1">
      <alignment vertical="top"/>
    </xf>
    <xf numFmtId="0" fontId="1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74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4" fontId="74" fillId="0" borderId="0" xfId="0" applyNumberFormat="1" applyFont="1" applyAlignment="1">
      <alignment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74" fillId="32" borderId="0" xfId="0" applyFont="1" applyFill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Alignment="1">
      <alignment/>
    </xf>
    <xf numFmtId="0" fontId="23" fillId="0" borderId="0" xfId="0" applyFont="1" applyAlignment="1">
      <alignment/>
    </xf>
    <xf numFmtId="0" fontId="13" fillId="33" borderId="14" xfId="0" applyFont="1" applyFill="1" applyBorder="1" applyAlignment="1">
      <alignment horizontal="left" vertical="center"/>
    </xf>
    <xf numFmtId="2" fontId="13" fillId="33" borderId="15" xfId="0" applyNumberFormat="1" applyFont="1" applyFill="1" applyBorder="1" applyAlignment="1">
      <alignment horizontal="left" vertical="center"/>
    </xf>
    <xf numFmtId="2" fontId="13" fillId="33" borderId="14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2" fillId="0" borderId="0" xfId="0" applyFont="1" applyFill="1" applyAlignment="1">
      <alignment wrapText="1"/>
    </xf>
    <xf numFmtId="0" fontId="22" fillId="0" borderId="16" xfId="0" applyFont="1" applyFill="1" applyBorder="1" applyAlignment="1">
      <alignment vertical="top"/>
    </xf>
    <xf numFmtId="0" fontId="13" fillId="0" borderId="14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74" fillId="34" borderId="0" xfId="0" applyFont="1" applyFill="1" applyAlignment="1">
      <alignment/>
    </xf>
    <xf numFmtId="0" fontId="0" fillId="34" borderId="0" xfId="0" applyFill="1" applyAlignment="1">
      <alignment/>
    </xf>
    <xf numFmtId="0" fontId="23" fillId="34" borderId="18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49" fontId="13" fillId="34" borderId="18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vertical="top"/>
    </xf>
    <xf numFmtId="0" fontId="13" fillId="34" borderId="14" xfId="0" applyFont="1" applyFill="1" applyBorder="1" applyAlignment="1">
      <alignment horizontal="left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 wrapText="1"/>
    </xf>
    <xf numFmtId="0" fontId="12" fillId="34" borderId="0" xfId="0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6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4" fontId="26" fillId="34" borderId="17" xfId="0" applyNumberFormat="1" applyFont="1" applyFill="1" applyBorder="1" applyAlignment="1">
      <alignment horizontal="center" vertical="center" wrapText="1"/>
    </xf>
    <xf numFmtId="4" fontId="26" fillId="34" borderId="17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2" fontId="14" fillId="34" borderId="17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3" fontId="10" fillId="34" borderId="17" xfId="0" applyNumberFormat="1" applyFont="1" applyFill="1" applyBorder="1" applyAlignment="1">
      <alignment horizontal="center" vertical="center"/>
    </xf>
    <xf numFmtId="4" fontId="10" fillId="34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center" wrapText="1" indent="2"/>
    </xf>
    <xf numFmtId="0" fontId="35" fillId="34" borderId="17" xfId="42" applyNumberFormat="1" applyFont="1" applyFill="1" applyBorder="1" applyAlignment="1" applyProtection="1">
      <alignment horizontal="center"/>
      <protection/>
    </xf>
    <xf numFmtId="0" fontId="20" fillId="34" borderId="10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3" fontId="14" fillId="34" borderId="17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vertical="center"/>
    </xf>
    <xf numFmtId="0" fontId="10" fillId="34" borderId="20" xfId="0" applyFont="1" applyFill="1" applyBorder="1" applyAlignment="1">
      <alignment horizontal="left" vertical="center" wrapText="1"/>
    </xf>
    <xf numFmtId="0" fontId="26" fillId="34" borderId="17" xfId="0" applyFont="1" applyFill="1" applyBorder="1" applyAlignment="1">
      <alignment horizontal="center" vertical="center" wrapText="1"/>
    </xf>
    <xf numFmtId="3" fontId="14" fillId="34" borderId="17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center" vertical="center" wrapText="1"/>
    </xf>
    <xf numFmtId="3" fontId="73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4" fontId="73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24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4" fontId="14" fillId="34" borderId="17" xfId="0" applyNumberFormat="1" applyFont="1" applyFill="1" applyBorder="1" applyAlignment="1">
      <alignment horizontal="center" vertical="center" wrapText="1"/>
    </xf>
    <xf numFmtId="4" fontId="7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3" xfId="0" applyFont="1" applyFill="1" applyBorder="1" applyAlignment="1">
      <alignment horizontal="center" vertical="center" wrapText="1"/>
    </xf>
    <xf numFmtId="4" fontId="14" fillId="34" borderId="17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2" fontId="12" fillId="34" borderId="1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left" vertical="center" wrapText="1"/>
    </xf>
    <xf numFmtId="3" fontId="77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wrapText="1"/>
    </xf>
    <xf numFmtId="4" fontId="26" fillId="34" borderId="26" xfId="0" applyNumberFormat="1" applyFont="1" applyFill="1" applyBorder="1" applyAlignment="1">
      <alignment vertical="center" wrapText="1"/>
    </xf>
    <xf numFmtId="0" fontId="54" fillId="34" borderId="17" xfId="0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left" vertical="center" wrapText="1" indent="1"/>
    </xf>
    <xf numFmtId="4" fontId="36" fillId="34" borderId="17" xfId="0" applyNumberFormat="1" applyFont="1" applyFill="1" applyBorder="1" applyAlignment="1">
      <alignment wrapText="1"/>
    </xf>
    <xf numFmtId="0" fontId="36" fillId="34" borderId="17" xfId="0" applyFont="1" applyFill="1" applyBorder="1" applyAlignment="1">
      <alignment wrapText="1"/>
    </xf>
    <xf numFmtId="4" fontId="14" fillId="34" borderId="17" xfId="0" applyNumberFormat="1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left" vertical="center" wrapText="1" indent="1"/>
    </xf>
    <xf numFmtId="0" fontId="14" fillId="34" borderId="17" xfId="0" applyFont="1" applyFill="1" applyBorder="1" applyAlignment="1">
      <alignment wrapText="1"/>
    </xf>
    <xf numFmtId="3" fontId="26" fillId="34" borderId="17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wrapText="1"/>
    </xf>
    <xf numFmtId="2" fontId="73" fillId="0" borderId="10" xfId="0" applyNumberFormat="1" applyFont="1" applyBorder="1" applyAlignment="1">
      <alignment horizontal="center" vertical="center"/>
    </xf>
    <xf numFmtId="0" fontId="14" fillId="34" borderId="18" xfId="0" applyFont="1" applyFill="1" applyBorder="1" applyAlignment="1">
      <alignment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4" fontId="26" fillId="36" borderId="17" xfId="0" applyNumberFormat="1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/>
    </xf>
    <xf numFmtId="4" fontId="14" fillId="34" borderId="17" xfId="0" applyNumberFormat="1" applyFont="1" applyFill="1" applyBorder="1" applyAlignment="1">
      <alignment horizontal="center" vertical="center"/>
    </xf>
    <xf numFmtId="49" fontId="26" fillId="34" borderId="17" xfId="0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top" wrapText="1"/>
    </xf>
    <xf numFmtId="0" fontId="78" fillId="34" borderId="0" xfId="0" applyFont="1" applyFill="1" applyAlignment="1">
      <alignment/>
    </xf>
    <xf numFmtId="4" fontId="78" fillId="34" borderId="0" xfId="0" applyNumberFormat="1" applyFont="1" applyFill="1" applyAlignment="1">
      <alignment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/>
    </xf>
    <xf numFmtId="0" fontId="73" fillId="34" borderId="10" xfId="0" applyFont="1" applyFill="1" applyBorder="1" applyAlignment="1">
      <alignment/>
    </xf>
    <xf numFmtId="3" fontId="73" fillId="34" borderId="10" xfId="0" applyNumberFormat="1" applyFont="1" applyFill="1" applyBorder="1" applyAlignment="1">
      <alignment horizontal="center" vertical="center"/>
    </xf>
    <xf numFmtId="2" fontId="74" fillId="34" borderId="13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vertical="center"/>
    </xf>
    <xf numFmtId="0" fontId="26" fillId="34" borderId="27" xfId="0" applyFont="1" applyFill="1" applyBorder="1" applyAlignment="1">
      <alignment horizontal="justify" vertical="top" wrapText="1"/>
    </xf>
    <xf numFmtId="0" fontId="26" fillId="34" borderId="28" xfId="0" applyFont="1" applyFill="1" applyBorder="1" applyAlignment="1">
      <alignment horizontal="justify" vertical="top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justify" vertical="top" wrapText="1"/>
    </xf>
    <xf numFmtId="0" fontId="12" fillId="34" borderId="20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top" wrapText="1"/>
    </xf>
    <xf numFmtId="0" fontId="12" fillId="34" borderId="29" xfId="0" applyFont="1" applyFill="1" applyBorder="1" applyAlignment="1">
      <alignment horizontal="center" vertical="center" wrapText="1"/>
    </xf>
    <xf numFmtId="4" fontId="12" fillId="34" borderId="20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7" borderId="17" xfId="0" applyNumberFormat="1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/>
    </xf>
    <xf numFmtId="4" fontId="14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3" fontId="14" fillId="37" borderId="10" xfId="0" applyNumberFormat="1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4" fillId="34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4" fontId="14" fillId="37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stasiya.Solomati\Desktop\&#1055;&#1077;&#1088;&#1074;&#1086;&#1084;&#1072;&#1081;&#1089;&#1082;&#1080;&#1081;-&#1052;&#1086;&#1085;&#1080;&#1090;&#1086;&#1088;&#1080;&#1085;&#1075;_202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Показатели регионы"/>
      <sheetName val="с 2010 года"/>
      <sheetName val="мероприятия на поддержку"/>
      <sheetName val="Мероприятия на поддержку моно"/>
      <sheetName val="Мероприятия на поддержку "/>
      <sheetName val="Мероприяти яна поддержку"/>
      <sheetName val="Лист1"/>
    </sheetNames>
    <sheetDataSet>
      <sheetData sheetId="3">
        <row r="16">
          <cell r="F16">
            <v>26446.010000000002</v>
          </cell>
          <cell r="G16">
            <v>139900.31</v>
          </cell>
          <cell r="H16">
            <v>40474</v>
          </cell>
          <cell r="I16">
            <v>10479.7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30"/>
  <sheetViews>
    <sheetView zoomScale="90" zoomScaleNormal="90" zoomScalePageLayoutView="0" workbookViewId="0" topLeftCell="A8">
      <selection activeCell="C31" sqref="C31"/>
    </sheetView>
  </sheetViews>
  <sheetFormatPr defaultColWidth="9.140625" defaultRowHeight="15"/>
  <cols>
    <col min="1" max="1" width="5.140625" style="79" customWidth="1"/>
    <col min="2" max="2" width="71.28125" style="79" customWidth="1"/>
    <col min="3" max="3" width="59.140625" style="79" customWidth="1"/>
    <col min="4" max="16384" width="9.140625" style="79" customWidth="1"/>
  </cols>
  <sheetData>
    <row r="1" ht="7.5" customHeight="1"/>
    <row r="2" spans="2:3" s="80" customFormat="1" ht="16.5">
      <c r="B2" s="288" t="s">
        <v>94</v>
      </c>
      <c r="C2" s="288"/>
    </row>
    <row r="3" spans="2:3" ht="9.75" customHeight="1">
      <c r="B3" s="81"/>
      <c r="C3" s="81"/>
    </row>
    <row r="4" spans="2:3" s="80" customFormat="1" ht="30">
      <c r="B4" s="82" t="s">
        <v>95</v>
      </c>
      <c r="C4" s="59" t="s">
        <v>202</v>
      </c>
    </row>
    <row r="5" spans="2:3" ht="15">
      <c r="B5" s="121" t="s">
        <v>96</v>
      </c>
      <c r="C5" s="117" t="s">
        <v>203</v>
      </c>
    </row>
    <row r="6" spans="2:3" ht="15">
      <c r="B6" s="121" t="s">
        <v>117</v>
      </c>
      <c r="C6" s="117" t="s">
        <v>204</v>
      </c>
    </row>
    <row r="7" spans="2:3" ht="15">
      <c r="B7" s="121" t="s">
        <v>97</v>
      </c>
      <c r="C7" s="117" t="s">
        <v>191</v>
      </c>
    </row>
    <row r="8" spans="2:3" ht="15">
      <c r="B8" s="121" t="s">
        <v>98</v>
      </c>
      <c r="C8" s="117">
        <v>1</v>
      </c>
    </row>
    <row r="9" spans="2:3" ht="15">
      <c r="B9" s="121" t="s">
        <v>99</v>
      </c>
      <c r="C9" s="117" t="s">
        <v>205</v>
      </c>
    </row>
    <row r="10" spans="2:3" ht="15">
      <c r="B10" s="121" t="s">
        <v>100</v>
      </c>
      <c r="C10" s="122"/>
    </row>
    <row r="11" spans="2:3" ht="30">
      <c r="B11" s="123" t="s">
        <v>101</v>
      </c>
      <c r="C11" s="122" t="s">
        <v>206</v>
      </c>
    </row>
    <row r="12" spans="2:3" ht="15">
      <c r="B12" s="123" t="s">
        <v>102</v>
      </c>
      <c r="C12" s="117" t="s">
        <v>207</v>
      </c>
    </row>
    <row r="13" spans="2:3" ht="15">
      <c r="B13" s="123" t="s">
        <v>103</v>
      </c>
      <c r="C13" s="117" t="s">
        <v>207</v>
      </c>
    </row>
    <row r="14" spans="2:3" ht="15">
      <c r="B14" s="123" t="s">
        <v>104</v>
      </c>
      <c r="C14" s="124" t="s">
        <v>208</v>
      </c>
    </row>
    <row r="15" spans="2:3" ht="30">
      <c r="B15" s="121" t="s">
        <v>105</v>
      </c>
      <c r="C15" s="117" t="s">
        <v>209</v>
      </c>
    </row>
    <row r="16" spans="2:3" ht="30">
      <c r="B16" s="121" t="s">
        <v>184</v>
      </c>
      <c r="C16" s="117" t="s">
        <v>210</v>
      </c>
    </row>
    <row r="17" spans="2:3" ht="60">
      <c r="B17" s="121" t="s">
        <v>185</v>
      </c>
      <c r="C17" s="117" t="s">
        <v>210</v>
      </c>
    </row>
    <row r="18" spans="2:3" ht="45">
      <c r="B18" s="121" t="s">
        <v>106</v>
      </c>
      <c r="C18" s="117"/>
    </row>
    <row r="19" spans="2:3" s="80" customFormat="1" ht="15">
      <c r="B19" s="125" t="s">
        <v>107</v>
      </c>
      <c r="C19" s="117" t="s">
        <v>229</v>
      </c>
    </row>
    <row r="20" spans="2:3" s="80" customFormat="1" ht="15">
      <c r="B20" s="121" t="s">
        <v>108</v>
      </c>
      <c r="C20" s="117">
        <v>1955</v>
      </c>
    </row>
    <row r="21" spans="2:3" ht="15">
      <c r="B21" s="121" t="s">
        <v>109</v>
      </c>
      <c r="C21" s="117" t="s">
        <v>210</v>
      </c>
    </row>
    <row r="22" spans="2:3" ht="15">
      <c r="B22" s="121" t="s">
        <v>110</v>
      </c>
      <c r="C22" s="126"/>
    </row>
    <row r="23" spans="2:3" ht="15">
      <c r="B23" s="121" t="s">
        <v>111</v>
      </c>
      <c r="C23" s="117" t="s">
        <v>211</v>
      </c>
    </row>
    <row r="24" spans="2:3" ht="15">
      <c r="B24" s="121" t="s">
        <v>112</v>
      </c>
      <c r="C24" s="117"/>
    </row>
    <row r="25" spans="2:3" ht="30">
      <c r="B25" s="123" t="s">
        <v>101</v>
      </c>
      <c r="C25" s="117" t="s">
        <v>212</v>
      </c>
    </row>
    <row r="26" spans="2:3" ht="15">
      <c r="B26" s="123" t="s">
        <v>113</v>
      </c>
      <c r="C26" s="117" t="s">
        <v>213</v>
      </c>
    </row>
    <row r="27" spans="2:3" ht="15">
      <c r="B27" s="123" t="s">
        <v>104</v>
      </c>
      <c r="C27" s="117" t="s">
        <v>214</v>
      </c>
    </row>
    <row r="28" spans="2:3" ht="30">
      <c r="B28" s="121" t="s">
        <v>114</v>
      </c>
      <c r="C28" s="117" t="s">
        <v>215</v>
      </c>
    </row>
    <row r="29" spans="2:3" ht="30">
      <c r="B29" s="121" t="s">
        <v>115</v>
      </c>
      <c r="C29" s="117" t="s">
        <v>216</v>
      </c>
    </row>
    <row r="30" spans="2:3" ht="30">
      <c r="B30" s="121" t="s">
        <v>116</v>
      </c>
      <c r="C30" s="247" t="s">
        <v>265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97"/>
  <sheetViews>
    <sheetView tabSelected="1" zoomScale="60" zoomScaleNormal="60" zoomScalePageLayoutView="0" workbookViewId="0" topLeftCell="A1">
      <pane xSplit="4" ySplit="9" topLeftCell="E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N32" sqref="N32"/>
    </sheetView>
  </sheetViews>
  <sheetFormatPr defaultColWidth="9.140625" defaultRowHeight="15"/>
  <cols>
    <col min="1" max="1" width="5.28125" style="20" customWidth="1"/>
    <col min="2" max="2" width="4.00390625" style="20" customWidth="1"/>
    <col min="3" max="3" width="44.7109375" style="28" customWidth="1"/>
    <col min="4" max="4" width="11.7109375" style="19" customWidth="1"/>
    <col min="5" max="5" width="20.140625" style="19" customWidth="1"/>
    <col min="6" max="9" width="17.28125" style="19" customWidth="1"/>
    <col min="10" max="10" width="17.28125" style="20" customWidth="1"/>
    <col min="11" max="21" width="17.28125" style="18" customWidth="1"/>
    <col min="22" max="27" width="17.28125" style="0" customWidth="1"/>
    <col min="28" max="28" width="15.8515625" style="0" customWidth="1"/>
    <col min="29" max="29" width="12.7109375" style="0" customWidth="1"/>
    <col min="32" max="32" width="13.7109375" style="0" customWidth="1"/>
    <col min="35" max="35" width="13.8515625" style="0" customWidth="1"/>
  </cols>
  <sheetData>
    <row r="1" spans="1:21" s="13" customFormat="1" ht="51" customHeight="1">
      <c r="A1" s="289" t="s">
        <v>180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33"/>
    </row>
    <row r="2" spans="1:21" s="13" customFormat="1" ht="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33"/>
    </row>
    <row r="3" spans="1:21" s="13" customFormat="1" ht="1.5" customHeight="1">
      <c r="A3" s="85"/>
      <c r="B3" s="85"/>
      <c r="C3" s="85"/>
      <c r="D3" s="84"/>
      <c r="E3" s="84"/>
      <c r="F3" s="84"/>
      <c r="G3" s="84"/>
      <c r="H3" s="84"/>
      <c r="I3" s="84"/>
      <c r="J3" s="31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13" customFormat="1" ht="40.5" customHeight="1">
      <c r="A4" s="31"/>
      <c r="B4" s="290" t="s">
        <v>86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33"/>
      <c r="U4" s="33"/>
    </row>
    <row r="5" spans="2:10" ht="17.25" customHeight="1">
      <c r="B5" s="22" t="s">
        <v>201</v>
      </c>
      <c r="C5" s="22"/>
      <c r="D5" s="22"/>
      <c r="E5" s="23"/>
      <c r="F5" s="24"/>
      <c r="G5" s="24"/>
      <c r="H5" s="24"/>
      <c r="I5" s="24"/>
      <c r="J5" s="21"/>
    </row>
    <row r="6" spans="2:10" ht="17.25" customHeight="1">
      <c r="B6" s="22" t="s">
        <v>191</v>
      </c>
      <c r="C6" s="22"/>
      <c r="D6" s="22"/>
      <c r="E6" s="25"/>
      <c r="F6" s="26"/>
      <c r="G6" s="26"/>
      <c r="H6" s="26"/>
      <c r="I6" s="26"/>
      <c r="J6" s="21"/>
    </row>
    <row r="7" spans="2:21" ht="48.75" customHeight="1">
      <c r="B7" s="17"/>
      <c r="C7" s="17"/>
      <c r="D7" s="17"/>
      <c r="E7" s="17"/>
      <c r="F7" s="17"/>
      <c r="G7" s="17"/>
      <c r="H7" s="17"/>
      <c r="I7" s="17"/>
      <c r="J7" s="27"/>
      <c r="L7" s="318" t="s">
        <v>187</v>
      </c>
      <c r="M7" s="318"/>
      <c r="N7" s="318"/>
      <c r="O7" s="318"/>
      <c r="P7" s="318"/>
      <c r="Q7" s="318"/>
      <c r="R7" s="318"/>
      <c r="S7" s="318"/>
      <c r="T7" s="318"/>
      <c r="U7" s="318"/>
    </row>
    <row r="8" ht="18" customHeight="1" hidden="1"/>
    <row r="9" spans="1:27" ht="19.5" customHeight="1">
      <c r="A9" s="29"/>
      <c r="B9" s="30"/>
      <c r="C9" s="46" t="s">
        <v>218</v>
      </c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9"/>
      <c r="V9" s="49"/>
      <c r="W9" s="49"/>
      <c r="X9" s="49"/>
      <c r="Y9" s="49"/>
      <c r="Z9" s="49"/>
      <c r="AA9" s="49"/>
    </row>
    <row r="10" spans="2:27" ht="29.25" customHeight="1">
      <c r="B10" s="64" t="s">
        <v>76</v>
      </c>
      <c r="C10" s="65" t="s">
        <v>77</v>
      </c>
      <c r="D10" s="66" t="s">
        <v>85</v>
      </c>
      <c r="E10" s="66" t="s">
        <v>75</v>
      </c>
      <c r="F10" s="67" t="s">
        <v>78</v>
      </c>
      <c r="G10" s="67" t="s">
        <v>79</v>
      </c>
      <c r="H10" s="67" t="s">
        <v>87</v>
      </c>
      <c r="I10" s="67" t="s">
        <v>172</v>
      </c>
      <c r="J10" s="67" t="s">
        <v>175</v>
      </c>
      <c r="K10" s="67" t="s">
        <v>188</v>
      </c>
      <c r="L10" s="67" t="s">
        <v>196</v>
      </c>
      <c r="M10" s="67" t="s">
        <v>198</v>
      </c>
      <c r="N10" s="68" t="s">
        <v>222</v>
      </c>
      <c r="O10" s="88" t="s">
        <v>231</v>
      </c>
      <c r="P10" s="86" t="s">
        <v>241</v>
      </c>
      <c r="Q10" s="86" t="s">
        <v>242</v>
      </c>
      <c r="R10" s="86" t="s">
        <v>243</v>
      </c>
      <c r="S10" s="86" t="s">
        <v>244</v>
      </c>
      <c r="T10" s="87" t="s">
        <v>245</v>
      </c>
      <c r="U10" s="88" t="s">
        <v>246</v>
      </c>
      <c r="V10" s="88" t="s">
        <v>247</v>
      </c>
      <c r="W10" s="88" t="s">
        <v>248</v>
      </c>
      <c r="X10" s="88" t="s">
        <v>249</v>
      </c>
      <c r="Y10" s="88" t="s">
        <v>250</v>
      </c>
      <c r="Z10" s="88" t="s">
        <v>251</v>
      </c>
      <c r="AA10" s="88" t="s">
        <v>252</v>
      </c>
    </row>
    <row r="11" spans="1:27" s="13" customFormat="1" ht="50.25" customHeight="1">
      <c r="A11" s="31"/>
      <c r="B11" s="144">
        <v>1</v>
      </c>
      <c r="C11" s="127" t="s">
        <v>80</v>
      </c>
      <c r="D11" s="145" t="s">
        <v>5</v>
      </c>
      <c r="E11" s="145" t="s">
        <v>67</v>
      </c>
      <c r="F11" s="145">
        <v>0.54</v>
      </c>
      <c r="G11" s="145">
        <v>0.53</v>
      </c>
      <c r="H11" s="145">
        <v>0.42</v>
      </c>
      <c r="I11" s="145">
        <v>0.63</v>
      </c>
      <c r="J11" s="145">
        <v>0.17</v>
      </c>
      <c r="K11" s="145">
        <v>0.15</v>
      </c>
      <c r="L11" s="145">
        <v>0.13</v>
      </c>
      <c r="M11" s="145">
        <v>1.63</v>
      </c>
      <c r="N11" s="143">
        <v>0.41</v>
      </c>
      <c r="O11" s="143">
        <v>0.17</v>
      </c>
      <c r="P11" s="145">
        <v>0.2</v>
      </c>
      <c r="Q11" s="145">
        <v>0.22</v>
      </c>
      <c r="R11" s="145">
        <v>0.15</v>
      </c>
      <c r="S11" s="145">
        <v>0.16</v>
      </c>
      <c r="T11" s="145">
        <v>0.16</v>
      </c>
      <c r="U11" s="148">
        <v>0.14</v>
      </c>
      <c r="V11" s="272">
        <v>0.12</v>
      </c>
      <c r="W11" s="272">
        <v>0.16</v>
      </c>
      <c r="X11" s="272">
        <v>0.14</v>
      </c>
      <c r="Y11" s="272">
        <v>0.18</v>
      </c>
      <c r="Z11" s="143">
        <v>0.14</v>
      </c>
      <c r="AA11" s="143">
        <v>0.12</v>
      </c>
    </row>
    <row r="12" spans="1:27" s="13" customFormat="1" ht="39" customHeight="1">
      <c r="A12" s="31"/>
      <c r="B12" s="146">
        <v>2</v>
      </c>
      <c r="C12" s="127" t="s">
        <v>6</v>
      </c>
      <c r="D12" s="145" t="s">
        <v>1</v>
      </c>
      <c r="E12" s="115" t="s">
        <v>7</v>
      </c>
      <c r="F12" s="145">
        <v>30</v>
      </c>
      <c r="G12" s="145">
        <v>29</v>
      </c>
      <c r="H12" s="145">
        <v>23</v>
      </c>
      <c r="I12" s="145">
        <v>34</v>
      </c>
      <c r="J12" s="145">
        <v>9</v>
      </c>
      <c r="K12" s="145">
        <v>8</v>
      </c>
      <c r="L12" s="145">
        <v>7</v>
      </c>
      <c r="M12" s="145">
        <v>88</v>
      </c>
      <c r="N12" s="143">
        <v>22</v>
      </c>
      <c r="O12" s="143">
        <v>9</v>
      </c>
      <c r="P12" s="145">
        <v>11</v>
      </c>
      <c r="Q12" s="145">
        <v>12</v>
      </c>
      <c r="R12" s="145">
        <v>8</v>
      </c>
      <c r="S12" s="145">
        <v>8</v>
      </c>
      <c r="T12" s="145">
        <v>8</v>
      </c>
      <c r="U12" s="145">
        <v>7</v>
      </c>
      <c r="V12" s="272">
        <v>6</v>
      </c>
      <c r="W12" s="272">
        <v>8</v>
      </c>
      <c r="X12" s="272">
        <v>7</v>
      </c>
      <c r="Y12" s="272">
        <v>9</v>
      </c>
      <c r="Z12" s="143">
        <v>7</v>
      </c>
      <c r="AA12" s="143">
        <v>6</v>
      </c>
    </row>
    <row r="13" spans="1:27" s="157" customFormat="1" ht="53.25" customHeight="1">
      <c r="A13" s="153"/>
      <c r="B13" s="154">
        <v>3</v>
      </c>
      <c r="C13" s="155" t="s">
        <v>10</v>
      </c>
      <c r="D13" s="156" t="s">
        <v>1</v>
      </c>
      <c r="E13" s="156" t="s">
        <v>7</v>
      </c>
      <c r="F13" s="147">
        <v>2706</v>
      </c>
      <c r="G13" s="147">
        <v>2742</v>
      </c>
      <c r="H13" s="147">
        <v>2671</v>
      </c>
      <c r="I13" s="147">
        <v>2547</v>
      </c>
      <c r="J13" s="147">
        <v>2686</v>
      </c>
      <c r="K13" s="147">
        <v>2765</v>
      </c>
      <c r="L13" s="147">
        <v>2857</v>
      </c>
      <c r="M13" s="147">
        <v>2899</v>
      </c>
      <c r="N13" s="147">
        <v>2988</v>
      </c>
      <c r="O13" s="147">
        <v>3148</v>
      </c>
      <c r="P13" s="147">
        <v>3146</v>
      </c>
      <c r="Q13" s="147">
        <v>3160</v>
      </c>
      <c r="R13" s="147">
        <v>3166</v>
      </c>
      <c r="S13" s="147">
        <v>3171</v>
      </c>
      <c r="T13" s="147">
        <v>3167</v>
      </c>
      <c r="U13" s="147">
        <v>3164</v>
      </c>
      <c r="V13" s="147">
        <v>3156</v>
      </c>
      <c r="W13" s="147">
        <v>3150</v>
      </c>
      <c r="X13" s="147">
        <v>3145</v>
      </c>
      <c r="Y13" s="147">
        <v>3143</v>
      </c>
      <c r="Z13" s="147">
        <v>3144</v>
      </c>
      <c r="AA13" s="147">
        <v>3144</v>
      </c>
    </row>
    <row r="14" spans="1:27" s="63" customFormat="1" ht="53.25" customHeight="1">
      <c r="A14" s="61"/>
      <c r="B14" s="154">
        <v>4</v>
      </c>
      <c r="C14" s="155" t="s">
        <v>11</v>
      </c>
      <c r="D14" s="156" t="s">
        <v>1</v>
      </c>
      <c r="E14" s="156" t="s">
        <v>7</v>
      </c>
      <c r="F14" s="158">
        <v>4</v>
      </c>
      <c r="G14" s="158">
        <v>2</v>
      </c>
      <c r="H14" s="158">
        <v>11</v>
      </c>
      <c r="I14" s="158">
        <v>59</v>
      </c>
      <c r="J14" s="158">
        <v>12</v>
      </c>
      <c r="K14" s="158">
        <v>1</v>
      </c>
      <c r="L14" s="159">
        <v>6</v>
      </c>
      <c r="M14" s="159">
        <v>0</v>
      </c>
      <c r="N14" s="160">
        <v>0</v>
      </c>
      <c r="O14" s="160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9">
        <v>0</v>
      </c>
      <c r="V14" s="158">
        <v>0</v>
      </c>
      <c r="W14" s="158">
        <v>0</v>
      </c>
      <c r="X14" s="158">
        <v>0</v>
      </c>
      <c r="Y14" s="158">
        <v>0</v>
      </c>
      <c r="Z14" s="160">
        <v>0</v>
      </c>
      <c r="AA14" s="160">
        <v>0</v>
      </c>
    </row>
    <row r="15" spans="1:27" s="63" customFormat="1" ht="62.25" customHeight="1">
      <c r="A15" s="61"/>
      <c r="B15" s="154">
        <v>5</v>
      </c>
      <c r="C15" s="155" t="s">
        <v>160</v>
      </c>
      <c r="D15" s="156" t="s">
        <v>161</v>
      </c>
      <c r="E15" s="156" t="s">
        <v>7</v>
      </c>
      <c r="F15" s="158">
        <v>1</v>
      </c>
      <c r="G15" s="158">
        <v>1</v>
      </c>
      <c r="H15" s="158">
        <v>1</v>
      </c>
      <c r="I15" s="158">
        <v>1</v>
      </c>
      <c r="J15" s="158">
        <v>1</v>
      </c>
      <c r="K15" s="158">
        <v>1</v>
      </c>
      <c r="L15" s="159">
        <v>1</v>
      </c>
      <c r="M15" s="159">
        <v>1</v>
      </c>
      <c r="N15" s="159">
        <v>1</v>
      </c>
      <c r="O15" s="159">
        <v>1</v>
      </c>
      <c r="P15" s="158">
        <v>1</v>
      </c>
      <c r="Q15" s="158">
        <v>1</v>
      </c>
      <c r="R15" s="158">
        <v>1</v>
      </c>
      <c r="S15" s="158">
        <v>1</v>
      </c>
      <c r="T15" s="158">
        <v>1</v>
      </c>
      <c r="U15" s="159">
        <v>1</v>
      </c>
      <c r="V15" s="158">
        <v>1</v>
      </c>
      <c r="W15" s="158">
        <v>1</v>
      </c>
      <c r="X15" s="158">
        <v>1</v>
      </c>
      <c r="Y15" s="158">
        <v>1</v>
      </c>
      <c r="Z15" s="159">
        <v>1</v>
      </c>
      <c r="AA15" s="159">
        <v>1</v>
      </c>
    </row>
    <row r="16" spans="1:27" ht="39" customHeight="1">
      <c r="A16" s="61"/>
      <c r="B16" s="146">
        <v>6</v>
      </c>
      <c r="C16" s="127" t="s">
        <v>16</v>
      </c>
      <c r="D16" s="145" t="s">
        <v>17</v>
      </c>
      <c r="E16" s="145" t="s">
        <v>7</v>
      </c>
      <c r="F16" s="147">
        <v>102</v>
      </c>
      <c r="G16" s="147">
        <v>228</v>
      </c>
      <c r="H16" s="147">
        <v>683</v>
      </c>
      <c r="I16" s="147">
        <v>350</v>
      </c>
      <c r="J16" s="147">
        <v>467</v>
      </c>
      <c r="K16" s="147">
        <v>595</v>
      </c>
      <c r="L16" s="147">
        <v>1768</v>
      </c>
      <c r="M16" s="147">
        <v>1331</v>
      </c>
      <c r="N16" s="147">
        <v>2758</v>
      </c>
      <c r="O16" s="147">
        <v>2600</v>
      </c>
      <c r="P16" s="147">
        <v>2650</v>
      </c>
      <c r="Q16" s="147">
        <v>2697</v>
      </c>
      <c r="R16" s="147">
        <v>2737</v>
      </c>
      <c r="S16" s="147">
        <v>2695</v>
      </c>
      <c r="T16" s="147">
        <v>1307</v>
      </c>
      <c r="U16" s="147">
        <v>1942</v>
      </c>
      <c r="V16" s="147">
        <v>1893</v>
      </c>
      <c r="W16" s="147">
        <v>1986</v>
      </c>
      <c r="X16" s="147">
        <v>1893</v>
      </c>
      <c r="Y16" s="147">
        <v>1856</v>
      </c>
      <c r="Z16" s="147">
        <v>1862</v>
      </c>
      <c r="AA16" s="147">
        <v>1894</v>
      </c>
    </row>
    <row r="17" spans="1:27" s="13" customFormat="1" ht="19.5" customHeight="1">
      <c r="A17" s="51"/>
      <c r="B17" s="83"/>
      <c r="C17" s="53" t="s">
        <v>219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53"/>
      <c r="W17" s="53"/>
      <c r="X17" s="53"/>
      <c r="Y17" s="53"/>
      <c r="Z17" s="53"/>
      <c r="AA17" s="53"/>
    </row>
    <row r="18" spans="1:27" s="13" customFormat="1" ht="41.25" customHeight="1">
      <c r="A18" s="31"/>
      <c r="B18" s="64" t="s">
        <v>76</v>
      </c>
      <c r="C18" s="65" t="s">
        <v>77</v>
      </c>
      <c r="D18" s="66" t="s">
        <v>85</v>
      </c>
      <c r="E18" s="162" t="s">
        <v>75</v>
      </c>
      <c r="F18" s="68" t="s">
        <v>81</v>
      </c>
      <c r="G18" s="68" t="s">
        <v>82</v>
      </c>
      <c r="H18" s="68" t="s">
        <v>88</v>
      </c>
      <c r="I18" s="68" t="s">
        <v>171</v>
      </c>
      <c r="J18" s="68" t="s">
        <v>176</v>
      </c>
      <c r="K18" s="68" t="s">
        <v>181</v>
      </c>
      <c r="L18" s="68" t="s">
        <v>194</v>
      </c>
      <c r="M18" s="68" t="s">
        <v>199</v>
      </c>
      <c r="N18" s="163" t="s">
        <v>223</v>
      </c>
      <c r="O18" s="163" t="s">
        <v>232</v>
      </c>
      <c r="P18" s="302" t="s">
        <v>253</v>
      </c>
      <c r="Q18" s="303"/>
      <c r="R18" s="304"/>
      <c r="S18" s="302" t="s">
        <v>254</v>
      </c>
      <c r="T18" s="303"/>
      <c r="U18" s="304"/>
      <c r="V18" s="302" t="s">
        <v>255</v>
      </c>
      <c r="W18" s="303"/>
      <c r="X18" s="304"/>
      <c r="Y18" s="302" t="s">
        <v>256</v>
      </c>
      <c r="Z18" s="303"/>
      <c r="AA18" s="304"/>
    </row>
    <row r="19" spans="1:27" s="13" customFormat="1" ht="18" customHeight="1">
      <c r="A19" s="31"/>
      <c r="B19" s="295">
        <v>7</v>
      </c>
      <c r="C19" s="165" t="s">
        <v>18</v>
      </c>
      <c r="D19" s="294" t="s">
        <v>1</v>
      </c>
      <c r="E19" s="291" t="s">
        <v>20</v>
      </c>
      <c r="F19" s="167"/>
      <c r="G19" s="167"/>
      <c r="H19" s="167"/>
      <c r="I19" s="167"/>
      <c r="J19" s="167"/>
      <c r="K19" s="167"/>
      <c r="L19" s="167"/>
      <c r="M19" s="167"/>
      <c r="N19" s="167"/>
      <c r="O19" s="261"/>
      <c r="P19" s="170"/>
      <c r="Q19" s="170"/>
      <c r="R19" s="167"/>
      <c r="S19" s="170"/>
      <c r="T19" s="170"/>
      <c r="U19" s="167"/>
      <c r="V19" s="256"/>
      <c r="W19" s="256"/>
      <c r="X19" s="258"/>
      <c r="Y19" s="256"/>
      <c r="Z19" s="256"/>
      <c r="AA19" s="258"/>
    </row>
    <row r="20" spans="1:27" s="13" customFormat="1" ht="18" customHeight="1">
      <c r="A20" s="31"/>
      <c r="B20" s="295"/>
      <c r="C20" s="168" t="s">
        <v>14</v>
      </c>
      <c r="D20" s="294"/>
      <c r="E20" s="292"/>
      <c r="F20" s="145">
        <v>50</v>
      </c>
      <c r="G20" s="145">
        <v>74</v>
      </c>
      <c r="H20" s="145">
        <v>110</v>
      </c>
      <c r="I20" s="145">
        <v>6</v>
      </c>
      <c r="J20" s="145">
        <v>227</v>
      </c>
      <c r="K20" s="145">
        <v>613</v>
      </c>
      <c r="L20" s="145">
        <v>294</v>
      </c>
      <c r="M20" s="145">
        <v>98</v>
      </c>
      <c r="N20" s="257">
        <v>60</v>
      </c>
      <c r="O20" s="259">
        <v>73</v>
      </c>
      <c r="P20" s="170" t="s">
        <v>227</v>
      </c>
      <c r="Q20" s="170" t="s">
        <v>227</v>
      </c>
      <c r="R20" s="130">
        <v>45</v>
      </c>
      <c r="S20" s="170" t="s">
        <v>227</v>
      </c>
      <c r="T20" s="170" t="s">
        <v>227</v>
      </c>
      <c r="U20" s="176">
        <v>57</v>
      </c>
      <c r="V20" s="170" t="s">
        <v>227</v>
      </c>
      <c r="W20" s="170" t="s">
        <v>227</v>
      </c>
      <c r="X20" s="259">
        <v>87</v>
      </c>
      <c r="Y20" s="170" t="s">
        <v>227</v>
      </c>
      <c r="Z20" s="170" t="s">
        <v>227</v>
      </c>
      <c r="AA20" s="259">
        <v>139</v>
      </c>
    </row>
    <row r="21" spans="1:27" s="13" customFormat="1" ht="18" customHeight="1">
      <c r="A21" s="31"/>
      <c r="B21" s="305"/>
      <c r="C21" s="168" t="s">
        <v>19</v>
      </c>
      <c r="D21" s="294"/>
      <c r="E21" s="292"/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47">
        <v>113</v>
      </c>
      <c r="M21" s="147">
        <v>78</v>
      </c>
      <c r="N21" s="257">
        <v>54</v>
      </c>
      <c r="O21" s="259">
        <v>47</v>
      </c>
      <c r="P21" s="170" t="s">
        <v>227</v>
      </c>
      <c r="Q21" s="170" t="s">
        <v>227</v>
      </c>
      <c r="R21" s="130">
        <v>3</v>
      </c>
      <c r="S21" s="170" t="s">
        <v>227</v>
      </c>
      <c r="T21" s="170" t="s">
        <v>227</v>
      </c>
      <c r="U21" s="176">
        <v>9</v>
      </c>
      <c r="V21" s="170" t="s">
        <v>227</v>
      </c>
      <c r="W21" s="170" t="s">
        <v>227</v>
      </c>
      <c r="X21" s="259">
        <v>19</v>
      </c>
      <c r="Y21" s="170" t="s">
        <v>227</v>
      </c>
      <c r="Z21" s="170" t="s">
        <v>227</v>
      </c>
      <c r="AA21" s="259">
        <v>71</v>
      </c>
    </row>
    <row r="22" spans="1:27" s="13" customFormat="1" ht="18" customHeight="1">
      <c r="A22" s="31"/>
      <c r="B22" s="171"/>
      <c r="C22" s="172" t="s">
        <v>182</v>
      </c>
      <c r="D22" s="145" t="s">
        <v>17</v>
      </c>
      <c r="E22" s="293"/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105</v>
      </c>
      <c r="L22" s="170">
        <v>113</v>
      </c>
      <c r="M22" s="170">
        <v>78</v>
      </c>
      <c r="N22" s="257">
        <v>54</v>
      </c>
      <c r="O22" s="259">
        <v>47</v>
      </c>
      <c r="P22" s="170" t="s">
        <v>227</v>
      </c>
      <c r="Q22" s="170" t="s">
        <v>227</v>
      </c>
      <c r="R22" s="130">
        <v>3</v>
      </c>
      <c r="S22" s="170" t="s">
        <v>227</v>
      </c>
      <c r="T22" s="170" t="s">
        <v>227</v>
      </c>
      <c r="U22" s="176">
        <v>9</v>
      </c>
      <c r="V22" s="170" t="s">
        <v>227</v>
      </c>
      <c r="W22" s="170" t="s">
        <v>227</v>
      </c>
      <c r="X22" s="259">
        <v>19</v>
      </c>
      <c r="Y22" s="170" t="s">
        <v>227</v>
      </c>
      <c r="Z22" s="170" t="s">
        <v>227</v>
      </c>
      <c r="AA22" s="259">
        <v>71</v>
      </c>
    </row>
    <row r="23" spans="1:27" s="13" customFormat="1" ht="18" customHeight="1">
      <c r="A23" s="31"/>
      <c r="B23" s="295">
        <v>8</v>
      </c>
      <c r="C23" s="173" t="s">
        <v>21</v>
      </c>
      <c r="D23" s="294" t="s">
        <v>1</v>
      </c>
      <c r="E23" s="291" t="s">
        <v>20</v>
      </c>
      <c r="F23" s="145"/>
      <c r="G23" s="145"/>
      <c r="H23" s="145"/>
      <c r="I23" s="145"/>
      <c r="J23" s="145"/>
      <c r="K23" s="145"/>
      <c r="L23" s="145"/>
      <c r="M23" s="145"/>
      <c r="N23" s="257"/>
      <c r="O23" s="259"/>
      <c r="P23" s="170"/>
      <c r="Q23" s="170"/>
      <c r="R23" s="130"/>
      <c r="S23" s="170"/>
      <c r="T23" s="170"/>
      <c r="U23" s="176"/>
      <c r="V23" s="256"/>
      <c r="W23" s="256"/>
      <c r="X23" s="259"/>
      <c r="Y23" s="256"/>
      <c r="Z23" s="256"/>
      <c r="AA23" s="259"/>
    </row>
    <row r="24" spans="1:27" s="13" customFormat="1" ht="18" customHeight="1">
      <c r="A24" s="31"/>
      <c r="B24" s="295"/>
      <c r="C24" s="168" t="s">
        <v>14</v>
      </c>
      <c r="D24" s="294"/>
      <c r="E24" s="292"/>
      <c r="F24" s="145">
        <v>182</v>
      </c>
      <c r="G24" s="145">
        <v>65</v>
      </c>
      <c r="H24" s="145">
        <v>88</v>
      </c>
      <c r="I24" s="145">
        <v>71</v>
      </c>
      <c r="J24" s="145">
        <v>15</v>
      </c>
      <c r="K24" s="145">
        <v>226</v>
      </c>
      <c r="L24" s="145">
        <v>22</v>
      </c>
      <c r="M24" s="145">
        <v>2</v>
      </c>
      <c r="N24" s="257">
        <v>2</v>
      </c>
      <c r="O24" s="259">
        <v>0</v>
      </c>
      <c r="P24" s="170" t="s">
        <v>227</v>
      </c>
      <c r="Q24" s="170" t="s">
        <v>227</v>
      </c>
      <c r="R24" s="130">
        <v>0</v>
      </c>
      <c r="S24" s="170" t="s">
        <v>227</v>
      </c>
      <c r="T24" s="170" t="s">
        <v>227</v>
      </c>
      <c r="U24" s="176">
        <v>0</v>
      </c>
      <c r="V24" s="256" t="s">
        <v>227</v>
      </c>
      <c r="W24" s="256" t="s">
        <v>227</v>
      </c>
      <c r="X24" s="259">
        <v>26</v>
      </c>
      <c r="Y24" s="256" t="s">
        <v>227</v>
      </c>
      <c r="Z24" s="256" t="s">
        <v>227</v>
      </c>
      <c r="AA24" s="259">
        <v>0</v>
      </c>
    </row>
    <row r="25" spans="1:27" s="13" customFormat="1" ht="18" customHeight="1">
      <c r="A25" s="31"/>
      <c r="B25" s="305"/>
      <c r="C25" s="168" t="s">
        <v>19</v>
      </c>
      <c r="D25" s="294"/>
      <c r="E25" s="292"/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257">
        <v>0</v>
      </c>
      <c r="O25" s="259">
        <v>0</v>
      </c>
      <c r="P25" s="170" t="s">
        <v>227</v>
      </c>
      <c r="Q25" s="170" t="s">
        <v>227</v>
      </c>
      <c r="R25" s="130">
        <v>0</v>
      </c>
      <c r="S25" s="170" t="s">
        <v>227</v>
      </c>
      <c r="T25" s="170" t="s">
        <v>227</v>
      </c>
      <c r="U25" s="176">
        <v>0</v>
      </c>
      <c r="V25" s="256" t="s">
        <v>227</v>
      </c>
      <c r="W25" s="256" t="s">
        <v>227</v>
      </c>
      <c r="X25" s="259">
        <v>0</v>
      </c>
      <c r="Y25" s="256" t="s">
        <v>227</v>
      </c>
      <c r="Z25" s="256" t="s">
        <v>227</v>
      </c>
      <c r="AA25" s="259">
        <v>0</v>
      </c>
    </row>
    <row r="26" spans="1:27" s="13" customFormat="1" ht="34.5" customHeight="1">
      <c r="A26" s="31"/>
      <c r="B26" s="174"/>
      <c r="C26" s="172" t="s">
        <v>183</v>
      </c>
      <c r="D26" s="145" t="s">
        <v>17</v>
      </c>
      <c r="E26" s="293"/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1</v>
      </c>
      <c r="L26" s="145">
        <v>17</v>
      </c>
      <c r="M26" s="145">
        <v>2</v>
      </c>
      <c r="N26" s="257">
        <v>2</v>
      </c>
      <c r="O26" s="259">
        <v>0</v>
      </c>
      <c r="P26" s="170" t="s">
        <v>227</v>
      </c>
      <c r="Q26" s="170" t="s">
        <v>227</v>
      </c>
      <c r="R26" s="130">
        <v>0</v>
      </c>
      <c r="S26" s="170" t="s">
        <v>227</v>
      </c>
      <c r="T26" s="170" t="s">
        <v>227</v>
      </c>
      <c r="U26" s="176">
        <v>0</v>
      </c>
      <c r="V26" s="256" t="s">
        <v>227</v>
      </c>
      <c r="W26" s="256" t="s">
        <v>227</v>
      </c>
      <c r="X26" s="259">
        <v>0</v>
      </c>
      <c r="Y26" s="256" t="s">
        <v>227</v>
      </c>
      <c r="Z26" s="256" t="s">
        <v>227</v>
      </c>
      <c r="AA26" s="259">
        <v>0</v>
      </c>
    </row>
    <row r="27" spans="1:36" s="15" customFormat="1" ht="58.5" customHeight="1">
      <c r="A27" s="34"/>
      <c r="B27" s="92">
        <v>9</v>
      </c>
      <c r="C27" s="93" t="s">
        <v>42</v>
      </c>
      <c r="D27" s="94" t="s">
        <v>36</v>
      </c>
      <c r="E27" s="95" t="s">
        <v>73</v>
      </c>
      <c r="F27" s="96">
        <v>11768045</v>
      </c>
      <c r="G27" s="96">
        <v>14406879</v>
      </c>
      <c r="H27" s="96">
        <v>16166943.5</v>
      </c>
      <c r="I27" s="96">
        <v>16861870.6</v>
      </c>
      <c r="J27" s="96">
        <v>20461857</v>
      </c>
      <c r="K27" s="96">
        <v>27586983</v>
      </c>
      <c r="L27" s="96">
        <v>30676271</v>
      </c>
      <c r="M27" s="97">
        <v>27224618</v>
      </c>
      <c r="N27" s="89">
        <v>48399863</v>
      </c>
      <c r="O27" s="89">
        <v>54582162</v>
      </c>
      <c r="P27" s="170" t="s">
        <v>227</v>
      </c>
      <c r="Q27" s="170" t="s">
        <v>227</v>
      </c>
      <c r="R27" s="106">
        <v>8696915</v>
      </c>
      <c r="S27" s="170" t="s">
        <v>227</v>
      </c>
      <c r="T27" s="170" t="s">
        <v>227</v>
      </c>
      <c r="U27" s="97">
        <v>16101940</v>
      </c>
      <c r="V27" s="170" t="s">
        <v>227</v>
      </c>
      <c r="W27" s="170" t="s">
        <v>227</v>
      </c>
      <c r="X27" s="89">
        <v>23908421</v>
      </c>
      <c r="Y27" s="170" t="s">
        <v>227</v>
      </c>
      <c r="Z27" s="170" t="s">
        <v>227</v>
      </c>
      <c r="AA27" s="89">
        <v>34470793</v>
      </c>
      <c r="AC27"/>
      <c r="AD27"/>
      <c r="AE27"/>
      <c r="AF27"/>
      <c r="AG27"/>
      <c r="AH27"/>
      <c r="AI27"/>
      <c r="AJ27"/>
    </row>
    <row r="28" spans="1:36" s="15" customFormat="1" ht="64.5" customHeight="1">
      <c r="A28" s="34"/>
      <c r="B28" s="92">
        <v>10</v>
      </c>
      <c r="C28" s="99" t="s">
        <v>43</v>
      </c>
      <c r="D28" s="94" t="s">
        <v>24</v>
      </c>
      <c r="E28" s="95" t="s">
        <v>73</v>
      </c>
      <c r="F28" s="100">
        <v>107.7</v>
      </c>
      <c r="G28" s="94">
        <v>122.42</v>
      </c>
      <c r="H28" s="94">
        <v>112.22</v>
      </c>
      <c r="I28" s="100">
        <v>104.3</v>
      </c>
      <c r="J28" s="94">
        <v>121.35</v>
      </c>
      <c r="K28" s="94">
        <v>134.82</v>
      </c>
      <c r="L28" s="96">
        <v>111.2</v>
      </c>
      <c r="M28" s="101" t="s">
        <v>239</v>
      </c>
      <c r="N28" s="89">
        <v>177.78</v>
      </c>
      <c r="O28" s="108">
        <v>112.77</v>
      </c>
      <c r="P28" s="170" t="s">
        <v>227</v>
      </c>
      <c r="Q28" s="170" t="s">
        <v>227</v>
      </c>
      <c r="R28" s="106">
        <v>45.92</v>
      </c>
      <c r="S28" s="170" t="s">
        <v>227</v>
      </c>
      <c r="T28" s="170" t="s">
        <v>227</v>
      </c>
      <c r="U28" s="107">
        <v>48.35</v>
      </c>
      <c r="V28" s="170" t="s">
        <v>227</v>
      </c>
      <c r="W28" s="170" t="s">
        <v>227</v>
      </c>
      <c r="X28" s="108">
        <v>54.62</v>
      </c>
      <c r="Y28" s="170" t="s">
        <v>227</v>
      </c>
      <c r="Z28" s="170" t="s">
        <v>227</v>
      </c>
      <c r="AA28" s="108">
        <v>63.15</v>
      </c>
      <c r="AC28"/>
      <c r="AD28"/>
      <c r="AE28"/>
      <c r="AF28"/>
      <c r="AG28"/>
      <c r="AH28"/>
      <c r="AI28"/>
      <c r="AJ28"/>
    </row>
    <row r="29" spans="2:27" ht="43.5" customHeight="1">
      <c r="B29" s="102">
        <v>11</v>
      </c>
      <c r="C29" s="103" t="s">
        <v>44</v>
      </c>
      <c r="D29" s="98" t="s">
        <v>4</v>
      </c>
      <c r="E29" s="104" t="s">
        <v>73</v>
      </c>
      <c r="F29" s="105">
        <v>87.4</v>
      </c>
      <c r="G29" s="105">
        <v>84.6</v>
      </c>
      <c r="H29" s="105">
        <v>95.3</v>
      </c>
      <c r="I29" s="105">
        <v>93.8</v>
      </c>
      <c r="J29" s="100">
        <v>91.6</v>
      </c>
      <c r="K29" s="100">
        <v>91</v>
      </c>
      <c r="L29" s="96">
        <v>90</v>
      </c>
      <c r="M29" s="97">
        <v>94</v>
      </c>
      <c r="N29" s="89">
        <v>94.4</v>
      </c>
      <c r="O29" s="89">
        <v>96.4</v>
      </c>
      <c r="P29" s="170" t="s">
        <v>227</v>
      </c>
      <c r="Q29" s="170" t="s">
        <v>227</v>
      </c>
      <c r="R29" s="106">
        <v>90.1</v>
      </c>
      <c r="S29" s="170" t="s">
        <v>227</v>
      </c>
      <c r="T29" s="170" t="s">
        <v>227</v>
      </c>
      <c r="U29" s="97">
        <v>91.2</v>
      </c>
      <c r="V29" s="170" t="s">
        <v>227</v>
      </c>
      <c r="W29" s="170" t="s">
        <v>227</v>
      </c>
      <c r="X29" s="89">
        <v>88.2</v>
      </c>
      <c r="Y29" s="170" t="s">
        <v>227</v>
      </c>
      <c r="Z29" s="170" t="s">
        <v>227</v>
      </c>
      <c r="AA29" s="89">
        <v>86.27</v>
      </c>
    </row>
    <row r="30" spans="1:27" ht="19.5" customHeight="1">
      <c r="A30" s="32"/>
      <c r="B30" s="69"/>
      <c r="C30" s="70" t="s">
        <v>220</v>
      </c>
      <c r="D30" s="7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2:27" ht="54.75" customHeight="1">
      <c r="B31" s="72" t="s">
        <v>76</v>
      </c>
      <c r="C31" s="65" t="s">
        <v>77</v>
      </c>
      <c r="D31" s="65" t="s">
        <v>85</v>
      </c>
      <c r="E31" s="73" t="s">
        <v>75</v>
      </c>
      <c r="F31" s="68" t="s">
        <v>83</v>
      </c>
      <c r="G31" s="68" t="s">
        <v>84</v>
      </c>
      <c r="H31" s="68" t="s">
        <v>89</v>
      </c>
      <c r="I31" s="68" t="s">
        <v>170</v>
      </c>
      <c r="J31" s="74" t="s">
        <v>177</v>
      </c>
      <c r="K31" s="74" t="s">
        <v>189</v>
      </c>
      <c r="L31" s="74" t="s">
        <v>197</v>
      </c>
      <c r="M31" s="74" t="s">
        <v>224</v>
      </c>
      <c r="N31" s="74" t="s">
        <v>225</v>
      </c>
      <c r="O31" s="74" t="s">
        <v>235</v>
      </c>
      <c r="P31" s="313" t="s">
        <v>257</v>
      </c>
      <c r="Q31" s="313"/>
      <c r="R31" s="313"/>
      <c r="S31" s="313"/>
      <c r="T31" s="313"/>
      <c r="U31" s="313"/>
      <c r="V31" s="313" t="s">
        <v>258</v>
      </c>
      <c r="W31" s="313"/>
      <c r="X31" s="313"/>
      <c r="Y31" s="313"/>
      <c r="Z31" s="313"/>
      <c r="AA31" s="313"/>
    </row>
    <row r="32" spans="2:27" ht="37.5" customHeight="1">
      <c r="B32" s="146">
        <v>12</v>
      </c>
      <c r="C32" s="150" t="s">
        <v>0</v>
      </c>
      <c r="D32" s="145" t="s">
        <v>1</v>
      </c>
      <c r="E32" s="149" t="s">
        <v>64</v>
      </c>
      <c r="F32" s="175">
        <v>9597</v>
      </c>
      <c r="G32" s="175">
        <v>9479</v>
      </c>
      <c r="H32" s="175">
        <v>9440</v>
      </c>
      <c r="I32" s="175">
        <v>9354</v>
      </c>
      <c r="J32" s="175">
        <v>9315</v>
      </c>
      <c r="K32" s="176">
        <v>9250</v>
      </c>
      <c r="L32" s="176">
        <v>9062</v>
      </c>
      <c r="M32" s="176">
        <v>8829</v>
      </c>
      <c r="N32" s="280">
        <v>10182</v>
      </c>
      <c r="O32" s="135">
        <v>10180</v>
      </c>
      <c r="P32" s="170" t="s">
        <v>227</v>
      </c>
      <c r="Q32" s="170" t="s">
        <v>227</v>
      </c>
      <c r="R32" s="170" t="s">
        <v>227</v>
      </c>
      <c r="S32" s="170" t="s">
        <v>227</v>
      </c>
      <c r="T32" s="170" t="s">
        <v>227</v>
      </c>
      <c r="U32" s="135">
        <v>10180</v>
      </c>
      <c r="V32" s="170" t="s">
        <v>227</v>
      </c>
      <c r="W32" s="170" t="s">
        <v>227</v>
      </c>
      <c r="X32" s="170" t="s">
        <v>227</v>
      </c>
      <c r="Y32" s="170" t="s">
        <v>227</v>
      </c>
      <c r="Z32" s="170" t="s">
        <v>227</v>
      </c>
      <c r="AA32" s="135">
        <v>10180</v>
      </c>
    </row>
    <row r="33" spans="2:27" ht="51" customHeight="1">
      <c r="B33" s="187">
        <v>13</v>
      </c>
      <c r="C33" s="208" t="s">
        <v>8</v>
      </c>
      <c r="D33" s="188" t="s">
        <v>5</v>
      </c>
      <c r="E33" s="186" t="s">
        <v>64</v>
      </c>
      <c r="F33" s="178">
        <v>3.26</v>
      </c>
      <c r="G33" s="178">
        <v>3.25</v>
      </c>
      <c r="H33" s="178">
        <v>3.24</v>
      </c>
      <c r="I33" s="178">
        <v>3.32</v>
      </c>
      <c r="J33" s="178">
        <v>3.35</v>
      </c>
      <c r="K33" s="179">
        <v>3.28</v>
      </c>
      <c r="L33" s="209">
        <v>3.34</v>
      </c>
      <c r="M33" s="209">
        <v>3.9</v>
      </c>
      <c r="N33" s="142">
        <v>3.71</v>
      </c>
      <c r="O33" s="281">
        <v>1.22</v>
      </c>
      <c r="P33" s="170" t="s">
        <v>227</v>
      </c>
      <c r="Q33" s="170" t="s">
        <v>227</v>
      </c>
      <c r="R33" s="170" t="s">
        <v>227</v>
      </c>
      <c r="S33" s="170" t="s">
        <v>227</v>
      </c>
      <c r="T33" s="170" t="s">
        <v>227</v>
      </c>
      <c r="U33" s="283">
        <v>1.54</v>
      </c>
      <c r="V33" s="170" t="s">
        <v>227</v>
      </c>
      <c r="W33" s="170" t="s">
        <v>227</v>
      </c>
      <c r="X33" s="170" t="s">
        <v>227</v>
      </c>
      <c r="Y33" s="170" t="s">
        <v>227</v>
      </c>
      <c r="Z33" s="170" t="s">
        <v>227</v>
      </c>
      <c r="AA33" s="207">
        <v>1.54</v>
      </c>
    </row>
    <row r="34" spans="2:27" ht="37.5" customHeight="1">
      <c r="B34" s="187">
        <v>14</v>
      </c>
      <c r="C34" s="208" t="s">
        <v>9</v>
      </c>
      <c r="D34" s="188" t="s">
        <v>1</v>
      </c>
      <c r="E34" s="186" t="s">
        <v>64</v>
      </c>
      <c r="F34" s="175">
        <v>180</v>
      </c>
      <c r="G34" s="175">
        <v>179</v>
      </c>
      <c r="H34" s="175">
        <v>176</v>
      </c>
      <c r="I34" s="175">
        <v>180</v>
      </c>
      <c r="J34" s="175">
        <v>181</v>
      </c>
      <c r="K34" s="176">
        <v>177</v>
      </c>
      <c r="L34" s="210">
        <v>180</v>
      </c>
      <c r="M34" s="210">
        <v>210</v>
      </c>
      <c r="N34" s="142">
        <v>200</v>
      </c>
      <c r="O34" s="281">
        <v>62</v>
      </c>
      <c r="P34" s="170" t="s">
        <v>227</v>
      </c>
      <c r="Q34" s="170" t="s">
        <v>227</v>
      </c>
      <c r="R34" s="170" t="s">
        <v>227</v>
      </c>
      <c r="S34" s="170" t="s">
        <v>227</v>
      </c>
      <c r="T34" s="170" t="s">
        <v>227</v>
      </c>
      <c r="U34" s="283">
        <v>79</v>
      </c>
      <c r="V34" s="170" t="s">
        <v>227</v>
      </c>
      <c r="W34" s="170" t="s">
        <v>227</v>
      </c>
      <c r="X34" s="170" t="s">
        <v>227</v>
      </c>
      <c r="Y34" s="170" t="s">
        <v>227</v>
      </c>
      <c r="Z34" s="170" t="s">
        <v>227</v>
      </c>
      <c r="AA34" s="207">
        <v>79</v>
      </c>
    </row>
    <row r="35" spans="2:27" ht="37.5" customHeight="1">
      <c r="B35" s="187">
        <v>15</v>
      </c>
      <c r="C35" s="208" t="s">
        <v>12</v>
      </c>
      <c r="D35" s="188" t="s">
        <v>1</v>
      </c>
      <c r="E35" s="186" t="s">
        <v>64</v>
      </c>
      <c r="F35" s="182">
        <v>5373</v>
      </c>
      <c r="G35" s="182">
        <v>5365</v>
      </c>
      <c r="H35" s="182">
        <v>5288</v>
      </c>
      <c r="I35" s="182">
        <v>5210</v>
      </c>
      <c r="J35" s="182">
        <v>5176</v>
      </c>
      <c r="K35" s="182">
        <v>5125</v>
      </c>
      <c r="L35" s="138">
        <v>5145</v>
      </c>
      <c r="M35" s="211">
        <v>5056</v>
      </c>
      <c r="N35" s="280">
        <v>5668</v>
      </c>
      <c r="O35" s="280">
        <v>5628</v>
      </c>
      <c r="P35" s="170" t="s">
        <v>227</v>
      </c>
      <c r="Q35" s="170" t="s">
        <v>227</v>
      </c>
      <c r="R35" s="170" t="s">
        <v>227</v>
      </c>
      <c r="S35" s="170" t="s">
        <v>227</v>
      </c>
      <c r="T35" s="170" t="s">
        <v>227</v>
      </c>
      <c r="U35" s="280"/>
      <c r="V35" s="170" t="s">
        <v>227</v>
      </c>
      <c r="W35" s="170" t="s">
        <v>227</v>
      </c>
      <c r="X35" s="170" t="s">
        <v>227</v>
      </c>
      <c r="Y35" s="170" t="s">
        <v>227</v>
      </c>
      <c r="Z35" s="170" t="s">
        <v>227</v>
      </c>
      <c r="AA35" s="135"/>
    </row>
    <row r="36" spans="1:27" ht="37.5" customHeight="1">
      <c r="A36" s="18"/>
      <c r="B36" s="187">
        <v>16</v>
      </c>
      <c r="C36" s="208" t="s">
        <v>13</v>
      </c>
      <c r="D36" s="188" t="s">
        <v>1</v>
      </c>
      <c r="E36" s="186" t="s">
        <v>64</v>
      </c>
      <c r="F36" s="182">
        <v>5338</v>
      </c>
      <c r="G36" s="182">
        <v>5333</v>
      </c>
      <c r="H36" s="182">
        <v>5255</v>
      </c>
      <c r="I36" s="182">
        <v>5240</v>
      </c>
      <c r="J36" s="182">
        <v>5220</v>
      </c>
      <c r="K36" s="182">
        <v>5218</v>
      </c>
      <c r="L36" s="182">
        <v>5215</v>
      </c>
      <c r="M36" s="182">
        <v>5174</v>
      </c>
      <c r="N36" s="142">
        <v>5190</v>
      </c>
      <c r="O36" s="281">
        <v>5001</v>
      </c>
      <c r="P36" s="170" t="s">
        <v>227</v>
      </c>
      <c r="Q36" s="170" t="s">
        <v>227</v>
      </c>
      <c r="R36" s="170" t="s">
        <v>227</v>
      </c>
      <c r="S36" s="170" t="s">
        <v>227</v>
      </c>
      <c r="T36" s="170" t="s">
        <v>227</v>
      </c>
      <c r="U36" s="283">
        <v>5040</v>
      </c>
      <c r="V36" s="170" t="s">
        <v>227</v>
      </c>
      <c r="W36" s="170" t="s">
        <v>227</v>
      </c>
      <c r="X36" s="170" t="s">
        <v>227</v>
      </c>
      <c r="Y36" s="170" t="s">
        <v>227</v>
      </c>
      <c r="Z36" s="170" t="s">
        <v>227</v>
      </c>
      <c r="AA36" s="207">
        <v>5040</v>
      </c>
    </row>
    <row r="37" spans="1:27" s="13" customFormat="1" ht="27" customHeight="1">
      <c r="A37" s="33"/>
      <c r="B37" s="299">
        <v>17</v>
      </c>
      <c r="C37" s="300" t="s">
        <v>25</v>
      </c>
      <c r="D37" s="109" t="s">
        <v>23</v>
      </c>
      <c r="E37" s="296" t="s">
        <v>64</v>
      </c>
      <c r="F37" s="96">
        <v>4688383</v>
      </c>
      <c r="G37" s="96">
        <v>1121517</v>
      </c>
      <c r="H37" s="96">
        <v>3171950</v>
      </c>
      <c r="I37" s="96">
        <v>10164584</v>
      </c>
      <c r="J37" s="96">
        <v>10071075</v>
      </c>
      <c r="K37" s="96">
        <v>6649312</v>
      </c>
      <c r="L37" s="96">
        <v>6178184</v>
      </c>
      <c r="M37" s="96">
        <v>17246674</v>
      </c>
      <c r="N37" s="96">
        <v>22842692</v>
      </c>
      <c r="O37" s="96">
        <v>18481613</v>
      </c>
      <c r="P37" s="170" t="s">
        <v>227</v>
      </c>
      <c r="Q37" s="170" t="s">
        <v>227</v>
      </c>
      <c r="R37" s="170" t="s">
        <v>227</v>
      </c>
      <c r="S37" s="170" t="s">
        <v>227</v>
      </c>
      <c r="T37" s="170" t="s">
        <v>227</v>
      </c>
      <c r="U37" s="96">
        <v>3839466</v>
      </c>
      <c r="V37" s="170" t="s">
        <v>227</v>
      </c>
      <c r="W37" s="170" t="s">
        <v>227</v>
      </c>
      <c r="X37" s="170" t="s">
        <v>227</v>
      </c>
      <c r="Y37" s="170" t="s">
        <v>227</v>
      </c>
      <c r="Z37" s="170" t="s">
        <v>227</v>
      </c>
      <c r="AA37" s="96">
        <v>14979141</v>
      </c>
    </row>
    <row r="38" spans="1:27" s="13" customFormat="1" ht="46.5" customHeight="1">
      <c r="A38" s="33"/>
      <c r="B38" s="299"/>
      <c r="C38" s="300"/>
      <c r="D38" s="111" t="s">
        <v>24</v>
      </c>
      <c r="E38" s="296"/>
      <c r="F38" s="96">
        <v>135.26</v>
      </c>
      <c r="G38" s="96">
        <v>23.92</v>
      </c>
      <c r="H38" s="96">
        <v>282.83</v>
      </c>
      <c r="I38" s="96">
        <v>320.45</v>
      </c>
      <c r="J38" s="96">
        <v>99.08</v>
      </c>
      <c r="K38" s="96">
        <v>66.02385544740756</v>
      </c>
      <c r="L38" s="96">
        <v>92.91</v>
      </c>
      <c r="M38" s="96">
        <v>279.15</v>
      </c>
      <c r="N38" s="96">
        <v>132.44694020423879</v>
      </c>
      <c r="O38" s="96">
        <v>80.90820906747769</v>
      </c>
      <c r="P38" s="170" t="s">
        <v>227</v>
      </c>
      <c r="Q38" s="170" t="s">
        <v>227</v>
      </c>
      <c r="R38" s="170" t="s">
        <v>227</v>
      </c>
      <c r="S38" s="170" t="s">
        <v>227</v>
      </c>
      <c r="T38" s="170" t="s">
        <v>227</v>
      </c>
      <c r="U38" s="96">
        <v>50.02</v>
      </c>
      <c r="V38" s="170" t="s">
        <v>227</v>
      </c>
      <c r="W38" s="170" t="s">
        <v>227</v>
      </c>
      <c r="X38" s="170" t="s">
        <v>227</v>
      </c>
      <c r="Y38" s="170" t="s">
        <v>227</v>
      </c>
      <c r="Z38" s="170" t="s">
        <v>227</v>
      </c>
      <c r="AA38" s="96">
        <f>AA37/O37*100</f>
        <v>81.04888355794486</v>
      </c>
    </row>
    <row r="39" spans="1:27" s="63" customFormat="1" ht="15.75" customHeight="1">
      <c r="A39" s="62"/>
      <c r="B39" s="295">
        <v>18</v>
      </c>
      <c r="C39" s="307" t="s">
        <v>27</v>
      </c>
      <c r="D39" s="177" t="s">
        <v>70</v>
      </c>
      <c r="E39" s="306" t="s">
        <v>64</v>
      </c>
      <c r="F39" s="178">
        <v>27727.5</v>
      </c>
      <c r="G39" s="178">
        <v>31267.1</v>
      </c>
      <c r="H39" s="178">
        <v>33748.7</v>
      </c>
      <c r="I39" s="178">
        <v>36749.3</v>
      </c>
      <c r="J39" s="178">
        <v>39691.1</v>
      </c>
      <c r="K39" s="179">
        <v>43087.2</v>
      </c>
      <c r="L39" s="180">
        <v>50474.3</v>
      </c>
      <c r="M39" s="180">
        <v>50031</v>
      </c>
      <c r="N39" s="180">
        <v>58898.5</v>
      </c>
      <c r="O39" s="284">
        <v>66957.8</v>
      </c>
      <c r="P39" s="170" t="s">
        <v>227</v>
      </c>
      <c r="Q39" s="170" t="s">
        <v>227</v>
      </c>
      <c r="R39" s="170" t="s">
        <v>227</v>
      </c>
      <c r="S39" s="170" t="s">
        <v>227</v>
      </c>
      <c r="T39" s="170" t="s">
        <v>227</v>
      </c>
      <c r="U39" s="180">
        <v>74550.5</v>
      </c>
      <c r="V39" s="170" t="s">
        <v>227</v>
      </c>
      <c r="W39" s="170" t="s">
        <v>227</v>
      </c>
      <c r="X39" s="170" t="s">
        <v>227</v>
      </c>
      <c r="Y39" s="170" t="s">
        <v>227</v>
      </c>
      <c r="Z39" s="170" t="s">
        <v>227</v>
      </c>
      <c r="AA39" s="181">
        <v>73941.1</v>
      </c>
    </row>
    <row r="40" spans="1:27" s="63" customFormat="1" ht="65.25" customHeight="1">
      <c r="A40" s="62"/>
      <c r="B40" s="295"/>
      <c r="C40" s="307"/>
      <c r="D40" s="177" t="s">
        <v>24</v>
      </c>
      <c r="E40" s="306"/>
      <c r="F40" s="178">
        <v>112.4</v>
      </c>
      <c r="G40" s="178">
        <v>112.77</v>
      </c>
      <c r="H40" s="178">
        <v>107.94</v>
      </c>
      <c r="I40" s="178">
        <v>108.89</v>
      </c>
      <c r="J40" s="178">
        <v>108.01</v>
      </c>
      <c r="K40" s="179">
        <v>108.56</v>
      </c>
      <c r="L40" s="180">
        <v>117.14</v>
      </c>
      <c r="M40" s="180">
        <v>99.12</v>
      </c>
      <c r="N40" s="180">
        <v>117.72</v>
      </c>
      <c r="O40" s="285">
        <f>O39/N39*100</f>
        <v>113.68337054424138</v>
      </c>
      <c r="P40" s="170" t="s">
        <v>227</v>
      </c>
      <c r="Q40" s="170" t="s">
        <v>227</v>
      </c>
      <c r="R40" s="170" t="s">
        <v>227</v>
      </c>
      <c r="S40" s="170" t="s">
        <v>227</v>
      </c>
      <c r="T40" s="170" t="s">
        <v>227</v>
      </c>
      <c r="U40" s="180">
        <v>106.5</v>
      </c>
      <c r="V40" s="170" t="s">
        <v>227</v>
      </c>
      <c r="W40" s="170" t="s">
        <v>227</v>
      </c>
      <c r="X40" s="170" t="s">
        <v>227</v>
      </c>
      <c r="Y40" s="170" t="s">
        <v>227</v>
      </c>
      <c r="Z40" s="170" t="s">
        <v>227</v>
      </c>
      <c r="AA40" s="180">
        <f>AA39/O39*100</f>
        <v>110.4294047892852</v>
      </c>
    </row>
    <row r="41" spans="1:27" s="15" customFormat="1" ht="37.5" customHeight="1">
      <c r="A41" s="60"/>
      <c r="B41" s="92">
        <v>19</v>
      </c>
      <c r="C41" s="204" t="s">
        <v>28</v>
      </c>
      <c r="D41" s="94" t="s">
        <v>17</v>
      </c>
      <c r="E41" s="95" t="s">
        <v>64</v>
      </c>
      <c r="F41" s="194">
        <v>268</v>
      </c>
      <c r="G41" s="194">
        <v>273</v>
      </c>
      <c r="H41" s="194">
        <v>179</v>
      </c>
      <c r="I41" s="194">
        <v>187</v>
      </c>
      <c r="J41" s="194">
        <v>182</v>
      </c>
      <c r="K41" s="194">
        <v>168</v>
      </c>
      <c r="L41" s="195">
        <v>164</v>
      </c>
      <c r="M41" s="195">
        <v>157</v>
      </c>
      <c r="N41" s="195">
        <v>141</v>
      </c>
      <c r="O41" s="197">
        <v>139</v>
      </c>
      <c r="P41" s="170" t="s">
        <v>227</v>
      </c>
      <c r="Q41" s="170" t="s">
        <v>227</v>
      </c>
      <c r="R41" s="170" t="s">
        <v>227</v>
      </c>
      <c r="S41" s="170" t="s">
        <v>227</v>
      </c>
      <c r="T41" s="170" t="s">
        <v>227</v>
      </c>
      <c r="U41" s="195">
        <v>136</v>
      </c>
      <c r="V41" s="170" t="s">
        <v>227</v>
      </c>
      <c r="W41" s="170" t="s">
        <v>227</v>
      </c>
      <c r="X41" s="170" t="s">
        <v>227</v>
      </c>
      <c r="Y41" s="170" t="s">
        <v>227</v>
      </c>
      <c r="Z41" s="170" t="s">
        <v>227</v>
      </c>
      <c r="AA41" s="197">
        <v>137</v>
      </c>
    </row>
    <row r="42" spans="1:27" s="13" customFormat="1" ht="72" customHeight="1">
      <c r="A42" s="33"/>
      <c r="B42" s="102">
        <v>20</v>
      </c>
      <c r="C42" s="205" t="s">
        <v>29</v>
      </c>
      <c r="D42" s="98" t="s">
        <v>17</v>
      </c>
      <c r="E42" s="104" t="s">
        <v>64</v>
      </c>
      <c r="F42" s="198">
        <v>350</v>
      </c>
      <c r="G42" s="198">
        <v>355</v>
      </c>
      <c r="H42" s="198">
        <v>326</v>
      </c>
      <c r="I42" s="198">
        <v>325</v>
      </c>
      <c r="J42" s="198">
        <v>365</v>
      </c>
      <c r="K42" s="198">
        <v>359</v>
      </c>
      <c r="L42" s="199">
        <v>371</v>
      </c>
      <c r="M42" s="199">
        <v>320</v>
      </c>
      <c r="N42" s="200">
        <v>240</v>
      </c>
      <c r="O42" s="196">
        <v>235</v>
      </c>
      <c r="P42" s="170" t="s">
        <v>227</v>
      </c>
      <c r="Q42" s="170" t="s">
        <v>227</v>
      </c>
      <c r="R42" s="170" t="s">
        <v>227</v>
      </c>
      <c r="S42" s="170" t="s">
        <v>227</v>
      </c>
      <c r="T42" s="170" t="s">
        <v>227</v>
      </c>
      <c r="U42" s="201">
        <v>238</v>
      </c>
      <c r="V42" s="170" t="s">
        <v>227</v>
      </c>
      <c r="W42" s="170" t="s">
        <v>227</v>
      </c>
      <c r="X42" s="170" t="s">
        <v>227</v>
      </c>
      <c r="Y42" s="170" t="s">
        <v>227</v>
      </c>
      <c r="Z42" s="170" t="s">
        <v>227</v>
      </c>
      <c r="AA42" s="196">
        <f>240</f>
        <v>240</v>
      </c>
    </row>
    <row r="43" spans="1:27" s="13" customFormat="1" ht="63" customHeight="1">
      <c r="A43" s="33"/>
      <c r="B43" s="102">
        <v>21</v>
      </c>
      <c r="C43" s="205" t="s">
        <v>30</v>
      </c>
      <c r="D43" s="98" t="s">
        <v>1</v>
      </c>
      <c r="E43" s="104" t="s">
        <v>64</v>
      </c>
      <c r="F43" s="198">
        <v>3761</v>
      </c>
      <c r="G43" s="198">
        <v>3758</v>
      </c>
      <c r="H43" s="198">
        <v>3739</v>
      </c>
      <c r="I43" s="198">
        <v>2730</v>
      </c>
      <c r="J43" s="198">
        <v>2801</v>
      </c>
      <c r="K43" s="198">
        <v>3289</v>
      </c>
      <c r="L43" s="201">
        <v>3474</v>
      </c>
      <c r="M43" s="201">
        <v>2697</v>
      </c>
      <c r="N43" s="202">
        <v>2670</v>
      </c>
      <c r="O43" s="203">
        <v>2686</v>
      </c>
      <c r="P43" s="170" t="s">
        <v>227</v>
      </c>
      <c r="Q43" s="170" t="s">
        <v>227</v>
      </c>
      <c r="R43" s="170" t="s">
        <v>227</v>
      </c>
      <c r="S43" s="170" t="s">
        <v>227</v>
      </c>
      <c r="T43" s="170" t="s">
        <v>227</v>
      </c>
      <c r="U43" s="203">
        <v>2686</v>
      </c>
      <c r="V43" s="170" t="s">
        <v>227</v>
      </c>
      <c r="W43" s="170" t="s">
        <v>227</v>
      </c>
      <c r="X43" s="170" t="s">
        <v>227</v>
      </c>
      <c r="Y43" s="170" t="s">
        <v>227</v>
      </c>
      <c r="Z43" s="170" t="s">
        <v>227</v>
      </c>
      <c r="AA43" s="203">
        <v>2685</v>
      </c>
    </row>
    <row r="44" spans="1:27" s="13" customFormat="1" ht="30.75" customHeight="1">
      <c r="A44" s="33"/>
      <c r="B44" s="310">
        <v>22</v>
      </c>
      <c r="C44" s="189" t="s">
        <v>37</v>
      </c>
      <c r="D44" s="301" t="s">
        <v>36</v>
      </c>
      <c r="E44" s="296" t="s">
        <v>64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70"/>
      <c r="Q44" s="170"/>
      <c r="R44" s="170"/>
      <c r="S44" s="170"/>
      <c r="T44" s="170"/>
      <c r="U44" s="96"/>
      <c r="V44" s="170"/>
      <c r="W44" s="170"/>
      <c r="X44" s="170"/>
      <c r="Y44" s="170"/>
      <c r="Z44" s="170"/>
      <c r="AA44" s="96"/>
    </row>
    <row r="45" spans="1:27" s="13" customFormat="1" ht="15.75" customHeight="1">
      <c r="A45" s="33"/>
      <c r="B45" s="311"/>
      <c r="C45" s="190" t="s">
        <v>50</v>
      </c>
      <c r="D45" s="301"/>
      <c r="E45" s="296"/>
      <c r="F45" s="96">
        <v>95926.6</v>
      </c>
      <c r="G45" s="96">
        <v>135093.3</v>
      </c>
      <c r="H45" s="96">
        <v>94188</v>
      </c>
      <c r="I45" s="96">
        <v>90094.8</v>
      </c>
      <c r="J45" s="96">
        <v>102411.3</v>
      </c>
      <c r="K45" s="96">
        <v>98024.2</v>
      </c>
      <c r="L45" s="96">
        <v>117838.6</v>
      </c>
      <c r="M45" s="96">
        <v>138512.5</v>
      </c>
      <c r="N45" s="96">
        <v>152061.9</v>
      </c>
      <c r="O45" s="96">
        <v>173500.5</v>
      </c>
      <c r="P45" s="170" t="s">
        <v>227</v>
      </c>
      <c r="Q45" s="170" t="s">
        <v>227</v>
      </c>
      <c r="R45" s="170" t="s">
        <v>227</v>
      </c>
      <c r="S45" s="170" t="s">
        <v>227</v>
      </c>
      <c r="T45" s="170" t="s">
        <v>227</v>
      </c>
      <c r="U45" s="96">
        <v>110815.2</v>
      </c>
      <c r="V45" s="170" t="s">
        <v>227</v>
      </c>
      <c r="W45" s="170" t="s">
        <v>227</v>
      </c>
      <c r="X45" s="170" t="s">
        <v>227</v>
      </c>
      <c r="Y45" s="170" t="s">
        <v>227</v>
      </c>
      <c r="Z45" s="170" t="s">
        <v>227</v>
      </c>
      <c r="AA45" s="96">
        <v>218659.41</v>
      </c>
    </row>
    <row r="46" spans="1:27" s="13" customFormat="1" ht="15.75" customHeight="1">
      <c r="A46" s="33"/>
      <c r="B46" s="311"/>
      <c r="C46" s="191" t="s">
        <v>38</v>
      </c>
      <c r="D46" s="301"/>
      <c r="E46" s="2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70" t="s">
        <v>227</v>
      </c>
      <c r="Q46" s="170" t="s">
        <v>227</v>
      </c>
      <c r="R46" s="170" t="s">
        <v>227</v>
      </c>
      <c r="S46" s="170" t="s">
        <v>227</v>
      </c>
      <c r="T46" s="170" t="s">
        <v>227</v>
      </c>
      <c r="U46" s="96"/>
      <c r="V46" s="170" t="s">
        <v>227</v>
      </c>
      <c r="W46" s="170" t="s">
        <v>227</v>
      </c>
      <c r="X46" s="170" t="s">
        <v>227</v>
      </c>
      <c r="Y46" s="170" t="s">
        <v>227</v>
      </c>
      <c r="Z46" s="170" t="s">
        <v>227</v>
      </c>
      <c r="AA46" s="96"/>
    </row>
    <row r="47" spans="1:27" s="13" customFormat="1" ht="15.75" customHeight="1">
      <c r="A47" s="33"/>
      <c r="B47" s="311"/>
      <c r="C47" s="191" t="s">
        <v>71</v>
      </c>
      <c r="D47" s="301"/>
      <c r="E47" s="296"/>
      <c r="F47" s="96">
        <v>54136.2</v>
      </c>
      <c r="G47" s="96">
        <v>92477.6</v>
      </c>
      <c r="H47" s="96">
        <v>49674.7</v>
      </c>
      <c r="I47" s="96">
        <v>46715</v>
      </c>
      <c r="J47" s="96">
        <v>49368</v>
      </c>
      <c r="K47" s="96">
        <v>43075.3</v>
      </c>
      <c r="L47" s="96">
        <v>50154.9</v>
      </c>
      <c r="M47" s="96">
        <v>63195.7</v>
      </c>
      <c r="N47" s="96">
        <v>61931.6</v>
      </c>
      <c r="O47" s="96">
        <v>56407.6</v>
      </c>
      <c r="P47" s="170" t="s">
        <v>227</v>
      </c>
      <c r="Q47" s="170" t="s">
        <v>227</v>
      </c>
      <c r="R47" s="170" t="s">
        <v>227</v>
      </c>
      <c r="S47" s="170" t="s">
        <v>227</v>
      </c>
      <c r="T47" s="170" t="s">
        <v>227</v>
      </c>
      <c r="U47" s="96">
        <v>24016.6</v>
      </c>
      <c r="V47" s="170" t="s">
        <v>227</v>
      </c>
      <c r="W47" s="170" t="s">
        <v>227</v>
      </c>
      <c r="X47" s="170" t="s">
        <v>227</v>
      </c>
      <c r="Y47" s="170" t="s">
        <v>227</v>
      </c>
      <c r="Z47" s="170" t="s">
        <v>227</v>
      </c>
      <c r="AA47" s="96">
        <v>52939.32</v>
      </c>
    </row>
    <row r="48" spans="1:27" s="13" customFormat="1" ht="15.75" customHeight="1">
      <c r="A48" s="33"/>
      <c r="B48" s="311"/>
      <c r="C48" s="191" t="s">
        <v>72</v>
      </c>
      <c r="D48" s="301"/>
      <c r="E48" s="296"/>
      <c r="F48" s="96">
        <v>27508.4</v>
      </c>
      <c r="G48" s="96">
        <v>30870.9</v>
      </c>
      <c r="H48" s="96">
        <v>30646.8</v>
      </c>
      <c r="I48" s="96">
        <v>32650.8</v>
      </c>
      <c r="J48" s="96">
        <v>33519.9</v>
      </c>
      <c r="K48" s="96">
        <v>39937.3</v>
      </c>
      <c r="L48" s="96">
        <v>50231.8</v>
      </c>
      <c r="M48" s="96">
        <v>50850.7</v>
      </c>
      <c r="N48" s="96">
        <v>58109.8</v>
      </c>
      <c r="O48" s="96">
        <v>88751.4</v>
      </c>
      <c r="P48" s="170" t="s">
        <v>227</v>
      </c>
      <c r="Q48" s="170" t="s">
        <v>227</v>
      </c>
      <c r="R48" s="170" t="s">
        <v>227</v>
      </c>
      <c r="S48" s="170" t="s">
        <v>227</v>
      </c>
      <c r="T48" s="170" t="s">
        <v>227</v>
      </c>
      <c r="U48" s="96">
        <v>78044.8</v>
      </c>
      <c r="V48" s="170" t="s">
        <v>227</v>
      </c>
      <c r="W48" s="170" t="s">
        <v>227</v>
      </c>
      <c r="X48" s="170" t="s">
        <v>227</v>
      </c>
      <c r="Y48" s="170" t="s">
        <v>227</v>
      </c>
      <c r="Z48" s="170" t="s">
        <v>227</v>
      </c>
      <c r="AA48" s="96">
        <v>127330.75</v>
      </c>
    </row>
    <row r="49" spans="1:27" s="13" customFormat="1" ht="31.5">
      <c r="A49" s="33"/>
      <c r="B49" s="312"/>
      <c r="C49" s="192" t="s">
        <v>39</v>
      </c>
      <c r="D49" s="301"/>
      <c r="E49" s="296"/>
      <c r="F49" s="96">
        <v>7037.8</v>
      </c>
      <c r="G49" s="96">
        <v>3504.2</v>
      </c>
      <c r="H49" s="96">
        <v>4099.3</v>
      </c>
      <c r="I49" s="96">
        <v>5758.1</v>
      </c>
      <c r="J49" s="96">
        <v>12977.2</v>
      </c>
      <c r="K49" s="96">
        <v>2432.7</v>
      </c>
      <c r="L49" s="96">
        <v>1916.4</v>
      </c>
      <c r="M49" s="96">
        <v>4389.9</v>
      </c>
      <c r="N49" s="96">
        <v>8707.9</v>
      </c>
      <c r="O49" s="96">
        <v>6951.1</v>
      </c>
      <c r="P49" s="170" t="s">
        <v>227</v>
      </c>
      <c r="Q49" s="170" t="s">
        <v>227</v>
      </c>
      <c r="R49" s="170" t="s">
        <v>227</v>
      </c>
      <c r="S49" s="170" t="s">
        <v>227</v>
      </c>
      <c r="T49" s="170" t="s">
        <v>227</v>
      </c>
      <c r="U49" s="96">
        <v>1178.8</v>
      </c>
      <c r="V49" s="170" t="s">
        <v>227</v>
      </c>
      <c r="W49" s="170" t="s">
        <v>227</v>
      </c>
      <c r="X49" s="170" t="s">
        <v>227</v>
      </c>
      <c r="Y49" s="170" t="s">
        <v>227</v>
      </c>
      <c r="Z49" s="170" t="s">
        <v>227</v>
      </c>
      <c r="AA49" s="96">
        <v>17803.76</v>
      </c>
    </row>
    <row r="50" spans="1:27" s="13" customFormat="1" ht="47.25">
      <c r="A50" s="33"/>
      <c r="B50" s="102">
        <v>23</v>
      </c>
      <c r="C50" s="103" t="s">
        <v>40</v>
      </c>
      <c r="D50" s="193" t="s">
        <v>36</v>
      </c>
      <c r="E50" s="104" t="s">
        <v>64</v>
      </c>
      <c r="F50" s="96">
        <v>93646.4</v>
      </c>
      <c r="G50" s="96">
        <v>112528.9</v>
      </c>
      <c r="H50" s="96">
        <v>88396.3</v>
      </c>
      <c r="I50" s="96">
        <v>95049.3</v>
      </c>
      <c r="J50" s="96">
        <v>109155.5</v>
      </c>
      <c r="K50" s="96">
        <v>91294.8</v>
      </c>
      <c r="L50" s="96">
        <v>117770.7</v>
      </c>
      <c r="M50" s="96">
        <v>124506.5</v>
      </c>
      <c r="N50" s="96">
        <v>134235.1</v>
      </c>
      <c r="O50" s="96">
        <v>186259.9</v>
      </c>
      <c r="P50" s="170" t="s">
        <v>227</v>
      </c>
      <c r="Q50" s="170" t="s">
        <v>227</v>
      </c>
      <c r="R50" s="170" t="s">
        <v>227</v>
      </c>
      <c r="S50" s="170" t="s">
        <v>227</v>
      </c>
      <c r="T50" s="170" t="s">
        <v>227</v>
      </c>
      <c r="U50" s="96">
        <v>62099.6</v>
      </c>
      <c r="V50" s="170" t="s">
        <v>227</v>
      </c>
      <c r="W50" s="170" t="s">
        <v>227</v>
      </c>
      <c r="X50" s="170" t="s">
        <v>227</v>
      </c>
      <c r="Y50" s="170" t="s">
        <v>227</v>
      </c>
      <c r="Z50" s="170" t="s">
        <v>227</v>
      </c>
      <c r="AA50" s="96">
        <v>200063.41</v>
      </c>
    </row>
    <row r="51" spans="1:28" s="13" customFormat="1" ht="47.25">
      <c r="A51" s="33"/>
      <c r="B51" s="102">
        <v>24</v>
      </c>
      <c r="C51" s="103" t="s">
        <v>41</v>
      </c>
      <c r="D51" s="193" t="s">
        <v>36</v>
      </c>
      <c r="E51" s="104" t="s">
        <v>64</v>
      </c>
      <c r="F51" s="96">
        <v>2280.2000000000116</v>
      </c>
      <c r="G51" s="96">
        <v>22564.399999999994</v>
      </c>
      <c r="H51" s="96">
        <v>5791.699999999997</v>
      </c>
      <c r="I51" s="96">
        <v>-4954.5</v>
      </c>
      <c r="J51" s="96">
        <v>-6744.2</v>
      </c>
      <c r="K51" s="96">
        <v>6729.399999999994</v>
      </c>
      <c r="L51" s="96">
        <v>67.90000000000873</v>
      </c>
      <c r="M51" s="96">
        <v>14006</v>
      </c>
      <c r="N51" s="96">
        <v>17826.79999999999</v>
      </c>
      <c r="O51" s="96">
        <v>-12759.399999999994</v>
      </c>
      <c r="P51" s="170" t="s">
        <v>227</v>
      </c>
      <c r="Q51" s="170" t="s">
        <v>227</v>
      </c>
      <c r="R51" s="170" t="s">
        <v>227</v>
      </c>
      <c r="S51" s="170" t="s">
        <v>227</v>
      </c>
      <c r="T51" s="170" t="s">
        <v>227</v>
      </c>
      <c r="U51" s="96">
        <v>-48715.6</v>
      </c>
      <c r="V51" s="170" t="s">
        <v>227</v>
      </c>
      <c r="W51" s="170" t="s">
        <v>227</v>
      </c>
      <c r="X51" s="170" t="s">
        <v>227</v>
      </c>
      <c r="Y51" s="170" t="s">
        <v>227</v>
      </c>
      <c r="Z51" s="170" t="s">
        <v>227</v>
      </c>
      <c r="AA51" s="96">
        <v>18596</v>
      </c>
      <c r="AB51" s="77"/>
    </row>
    <row r="52" spans="1:27" s="15" customFormat="1" ht="15.75" customHeight="1">
      <c r="A52" s="34"/>
      <c r="B52" s="308">
        <v>25</v>
      </c>
      <c r="C52" s="309" t="s">
        <v>45</v>
      </c>
      <c r="D52" s="214" t="s">
        <v>70</v>
      </c>
      <c r="E52" s="297" t="s">
        <v>64</v>
      </c>
      <c r="F52" s="113">
        <v>26661</v>
      </c>
      <c r="G52" s="113">
        <v>29443</v>
      </c>
      <c r="H52" s="113">
        <v>33841</v>
      </c>
      <c r="I52" s="113">
        <v>37207</v>
      </c>
      <c r="J52" s="113">
        <v>38552</v>
      </c>
      <c r="K52" s="113">
        <v>42156</v>
      </c>
      <c r="L52" s="215">
        <v>51453</v>
      </c>
      <c r="M52" s="215">
        <v>48543</v>
      </c>
      <c r="N52" s="216">
        <v>60384</v>
      </c>
      <c r="O52" s="212">
        <v>68627</v>
      </c>
      <c r="P52" s="170" t="s">
        <v>227</v>
      </c>
      <c r="Q52" s="170" t="s">
        <v>227</v>
      </c>
      <c r="R52" s="170" t="s">
        <v>227</v>
      </c>
      <c r="S52" s="170" t="s">
        <v>227</v>
      </c>
      <c r="T52" s="170" t="s">
        <v>227</v>
      </c>
      <c r="U52" s="180">
        <v>70197</v>
      </c>
      <c r="V52" s="170" t="s">
        <v>227</v>
      </c>
      <c r="W52" s="170" t="s">
        <v>227</v>
      </c>
      <c r="X52" s="170" t="s">
        <v>227</v>
      </c>
      <c r="Y52" s="170" t="s">
        <v>227</v>
      </c>
      <c r="Z52" s="170" t="s">
        <v>227</v>
      </c>
      <c r="AA52" s="212">
        <v>75269</v>
      </c>
    </row>
    <row r="53" spans="1:27" s="15" customFormat="1" ht="65.25" customHeight="1">
      <c r="A53" s="34"/>
      <c r="B53" s="308"/>
      <c r="C53" s="309"/>
      <c r="D53" s="214" t="s">
        <v>46</v>
      </c>
      <c r="E53" s="298"/>
      <c r="F53" s="113">
        <v>109.6</v>
      </c>
      <c r="G53" s="113">
        <v>110.43</v>
      </c>
      <c r="H53" s="113">
        <v>114.94</v>
      </c>
      <c r="I53" s="113">
        <v>109.95</v>
      </c>
      <c r="J53" s="113">
        <v>103.61</v>
      </c>
      <c r="K53" s="113">
        <v>109.35</v>
      </c>
      <c r="L53" s="116">
        <v>122.05</v>
      </c>
      <c r="M53" s="116">
        <v>94.34</v>
      </c>
      <c r="N53" s="216">
        <v>124.39</v>
      </c>
      <c r="O53" s="212">
        <v>113.65</v>
      </c>
      <c r="P53" s="170" t="s">
        <v>227</v>
      </c>
      <c r="Q53" s="170" t="s">
        <v>227</v>
      </c>
      <c r="R53" s="170" t="s">
        <v>227</v>
      </c>
      <c r="S53" s="170" t="s">
        <v>227</v>
      </c>
      <c r="T53" s="170" t="s">
        <v>227</v>
      </c>
      <c r="U53" s="217">
        <v>102.8</v>
      </c>
      <c r="V53" s="170" t="s">
        <v>227</v>
      </c>
      <c r="W53" s="170" t="s">
        <v>227</v>
      </c>
      <c r="X53" s="170" t="s">
        <v>227</v>
      </c>
      <c r="Y53" s="170" t="s">
        <v>227</v>
      </c>
      <c r="Z53" s="170" t="s">
        <v>227</v>
      </c>
      <c r="AA53" s="212">
        <v>109.7</v>
      </c>
    </row>
    <row r="54" spans="1:27" s="15" customFormat="1" ht="50.25" customHeight="1">
      <c r="A54" s="34"/>
      <c r="B54" s="154">
        <v>26</v>
      </c>
      <c r="C54" s="218" t="s">
        <v>49</v>
      </c>
      <c r="D54" s="156" t="s">
        <v>36</v>
      </c>
      <c r="E54" s="219" t="s">
        <v>64</v>
      </c>
      <c r="F54" s="113">
        <v>336021</v>
      </c>
      <c r="G54" s="113">
        <v>887221</v>
      </c>
      <c r="H54" s="113">
        <v>622684</v>
      </c>
      <c r="I54" s="113">
        <v>5500</v>
      </c>
      <c r="J54" s="113">
        <v>2721725</v>
      </c>
      <c r="K54" s="181">
        <v>5246450</v>
      </c>
      <c r="L54" s="220">
        <v>3218185</v>
      </c>
      <c r="M54" s="215">
        <v>2115295</v>
      </c>
      <c r="N54" s="216">
        <v>16430975</v>
      </c>
      <c r="O54" s="212">
        <v>18279697</v>
      </c>
      <c r="P54" s="170" t="s">
        <v>227</v>
      </c>
      <c r="Q54" s="170" t="s">
        <v>227</v>
      </c>
      <c r="R54" s="170" t="s">
        <v>227</v>
      </c>
      <c r="S54" s="170" t="s">
        <v>227</v>
      </c>
      <c r="T54" s="170" t="s">
        <v>227</v>
      </c>
      <c r="U54" s="181">
        <v>38393</v>
      </c>
      <c r="V54" s="170" t="s">
        <v>227</v>
      </c>
      <c r="W54" s="170" t="s">
        <v>227</v>
      </c>
      <c r="X54" s="170" t="s">
        <v>227</v>
      </c>
      <c r="Y54" s="170" t="s">
        <v>227</v>
      </c>
      <c r="Z54" s="170" t="s">
        <v>227</v>
      </c>
      <c r="AA54" s="212">
        <v>1982301</v>
      </c>
    </row>
    <row r="55" spans="1:27" s="13" customFormat="1" ht="98.25" customHeight="1">
      <c r="A55" s="31"/>
      <c r="B55" s="187">
        <v>27</v>
      </c>
      <c r="C55" s="208" t="s">
        <v>56</v>
      </c>
      <c r="D55" s="188" t="s">
        <v>17</v>
      </c>
      <c r="E55" s="186" t="s">
        <v>64</v>
      </c>
      <c r="F55" s="221">
        <v>0</v>
      </c>
      <c r="G55" s="221">
        <v>0</v>
      </c>
      <c r="H55" s="221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143">
        <v>0</v>
      </c>
      <c r="O55" s="213">
        <v>0</v>
      </c>
      <c r="P55" s="170" t="s">
        <v>227</v>
      </c>
      <c r="Q55" s="170" t="s">
        <v>227</v>
      </c>
      <c r="R55" s="170" t="s">
        <v>227</v>
      </c>
      <c r="S55" s="170" t="s">
        <v>227</v>
      </c>
      <c r="T55" s="170" t="s">
        <v>227</v>
      </c>
      <c r="U55" s="222">
        <v>0</v>
      </c>
      <c r="V55" s="170" t="s">
        <v>227</v>
      </c>
      <c r="W55" s="170" t="s">
        <v>227</v>
      </c>
      <c r="X55" s="170" t="s">
        <v>227</v>
      </c>
      <c r="Y55" s="170" t="s">
        <v>227</v>
      </c>
      <c r="Z55" s="170" t="s">
        <v>227</v>
      </c>
      <c r="AA55" s="213">
        <v>0</v>
      </c>
    </row>
    <row r="56" spans="1:27" s="13" customFormat="1" ht="110.25" customHeight="1">
      <c r="A56" s="31"/>
      <c r="B56" s="187">
        <v>28</v>
      </c>
      <c r="C56" s="208" t="s">
        <v>159</v>
      </c>
      <c r="D56" s="188" t="s">
        <v>36</v>
      </c>
      <c r="E56" s="186" t="s">
        <v>64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70" t="s">
        <v>227</v>
      </c>
      <c r="Q56" s="170" t="s">
        <v>227</v>
      </c>
      <c r="R56" s="170" t="s">
        <v>227</v>
      </c>
      <c r="S56" s="170" t="s">
        <v>227</v>
      </c>
      <c r="T56" s="170" t="s">
        <v>227</v>
      </c>
      <c r="U56" s="181">
        <v>0</v>
      </c>
      <c r="V56" s="170" t="s">
        <v>227</v>
      </c>
      <c r="W56" s="170" t="s">
        <v>227</v>
      </c>
      <c r="X56" s="170" t="s">
        <v>227</v>
      </c>
      <c r="Y56" s="170" t="s">
        <v>227</v>
      </c>
      <c r="Z56" s="170" t="s">
        <v>227</v>
      </c>
      <c r="AA56" s="181">
        <v>0</v>
      </c>
    </row>
    <row r="57" spans="1:27" s="13" customFormat="1" ht="19.5" customHeight="1">
      <c r="A57" s="51"/>
      <c r="B57" s="52"/>
      <c r="C57" s="53" t="s">
        <v>221</v>
      </c>
      <c r="D57" s="53"/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170"/>
      <c r="W57" s="170"/>
      <c r="X57" s="170"/>
      <c r="Y57" s="170"/>
      <c r="Z57" s="170"/>
      <c r="AA57" s="54"/>
    </row>
    <row r="58" spans="1:27" s="13" customFormat="1" ht="70.5" customHeight="1">
      <c r="A58" s="31"/>
      <c r="B58" s="55" t="s">
        <v>76</v>
      </c>
      <c r="C58" s="56" t="s">
        <v>77</v>
      </c>
      <c r="D58" s="56" t="s">
        <v>85</v>
      </c>
      <c r="E58" s="57" t="s">
        <v>75</v>
      </c>
      <c r="F58" s="58" t="s">
        <v>93</v>
      </c>
      <c r="G58" s="58" t="s">
        <v>90</v>
      </c>
      <c r="H58" s="58" t="s">
        <v>91</v>
      </c>
      <c r="I58" s="58" t="s">
        <v>169</v>
      </c>
      <c r="J58" s="58" t="s">
        <v>178</v>
      </c>
      <c r="K58" s="58" t="s">
        <v>190</v>
      </c>
      <c r="L58" s="56">
        <v>2019</v>
      </c>
      <c r="M58" s="57">
        <v>2020</v>
      </c>
      <c r="N58" s="57">
        <v>2021</v>
      </c>
      <c r="O58" s="57">
        <v>2022</v>
      </c>
      <c r="P58" s="314">
        <v>2023</v>
      </c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6"/>
    </row>
    <row r="59" spans="1:27" s="63" customFormat="1" ht="39" customHeight="1">
      <c r="A59" s="61"/>
      <c r="B59" s="164">
        <v>29</v>
      </c>
      <c r="C59" s="151" t="s">
        <v>63</v>
      </c>
      <c r="D59" s="166" t="s">
        <v>1</v>
      </c>
      <c r="E59" s="152" t="s">
        <v>65</v>
      </c>
      <c r="F59" s="182">
        <v>405</v>
      </c>
      <c r="G59" s="182">
        <v>380</v>
      </c>
      <c r="H59" s="182">
        <v>398</v>
      </c>
      <c r="I59" s="182">
        <v>413</v>
      </c>
      <c r="J59" s="182">
        <v>372</v>
      </c>
      <c r="K59" s="183">
        <v>477</v>
      </c>
      <c r="L59" s="184">
        <v>231</v>
      </c>
      <c r="M59" s="184">
        <v>151</v>
      </c>
      <c r="N59" s="184">
        <v>106</v>
      </c>
      <c r="O59" s="282">
        <v>387</v>
      </c>
      <c r="P59" s="170" t="s">
        <v>227</v>
      </c>
      <c r="Q59" s="170" t="s">
        <v>227</v>
      </c>
      <c r="R59" s="170" t="s">
        <v>227</v>
      </c>
      <c r="S59" s="170" t="s">
        <v>227</v>
      </c>
      <c r="T59" s="170" t="s">
        <v>227</v>
      </c>
      <c r="U59" s="170" t="s">
        <v>227</v>
      </c>
      <c r="V59" s="170" t="s">
        <v>227</v>
      </c>
      <c r="W59" s="170" t="s">
        <v>227</v>
      </c>
      <c r="X59" s="170" t="s">
        <v>227</v>
      </c>
      <c r="Y59" s="170" t="s">
        <v>227</v>
      </c>
      <c r="Z59" s="170" t="s">
        <v>227</v>
      </c>
      <c r="AA59" s="184"/>
    </row>
    <row r="60" spans="1:27" s="63" customFormat="1" ht="39" customHeight="1">
      <c r="A60" s="61"/>
      <c r="B60" s="164">
        <v>30</v>
      </c>
      <c r="C60" s="151" t="s">
        <v>2</v>
      </c>
      <c r="D60" s="166" t="s">
        <v>1</v>
      </c>
      <c r="E60" s="152" t="s">
        <v>66</v>
      </c>
      <c r="F60" s="182">
        <v>346</v>
      </c>
      <c r="G60" s="182">
        <v>324</v>
      </c>
      <c r="H60" s="182">
        <v>231</v>
      </c>
      <c r="I60" s="182">
        <v>268</v>
      </c>
      <c r="J60" s="182">
        <v>239</v>
      </c>
      <c r="K60" s="183">
        <v>364</v>
      </c>
      <c r="L60" s="184">
        <v>247</v>
      </c>
      <c r="M60" s="184">
        <v>201</v>
      </c>
      <c r="N60" s="184">
        <v>110</v>
      </c>
      <c r="O60" s="282">
        <v>239</v>
      </c>
      <c r="P60" s="170" t="s">
        <v>227</v>
      </c>
      <c r="Q60" s="170" t="s">
        <v>227</v>
      </c>
      <c r="R60" s="170" t="s">
        <v>227</v>
      </c>
      <c r="S60" s="170" t="s">
        <v>227</v>
      </c>
      <c r="T60" s="170" t="s">
        <v>227</v>
      </c>
      <c r="U60" s="170" t="s">
        <v>227</v>
      </c>
      <c r="V60" s="170" t="s">
        <v>227</v>
      </c>
      <c r="W60" s="170" t="s">
        <v>227</v>
      </c>
      <c r="X60" s="170" t="s">
        <v>227</v>
      </c>
      <c r="Y60" s="170" t="s">
        <v>227</v>
      </c>
      <c r="Z60" s="170" t="s">
        <v>227</v>
      </c>
      <c r="AA60" s="184"/>
    </row>
    <row r="61" spans="1:27" s="157" customFormat="1" ht="90.75" customHeight="1">
      <c r="A61" s="245"/>
      <c r="B61" s="154">
        <v>31</v>
      </c>
      <c r="C61" s="218" t="s">
        <v>3</v>
      </c>
      <c r="D61" s="156" t="s">
        <v>4</v>
      </c>
      <c r="E61" s="219" t="s">
        <v>65</v>
      </c>
      <c r="F61" s="113">
        <v>42.06435566609669</v>
      </c>
      <c r="G61" s="113">
        <v>42.269153691999385</v>
      </c>
      <c r="H61" s="113">
        <v>39.20388663016835</v>
      </c>
      <c r="I61" s="113">
        <v>49.77525894078562</v>
      </c>
      <c r="J61" s="113">
        <v>53.15654066890956</v>
      </c>
      <c r="K61" s="113">
        <v>54.48275862068965</v>
      </c>
      <c r="L61" s="215">
        <v>55.79</v>
      </c>
      <c r="M61" s="215">
        <v>48.92</v>
      </c>
      <c r="N61" s="215">
        <v>50.04</v>
      </c>
      <c r="O61" s="350">
        <v>52.62</v>
      </c>
      <c r="P61" s="170" t="s">
        <v>227</v>
      </c>
      <c r="Q61" s="170" t="s">
        <v>227</v>
      </c>
      <c r="R61" s="170" t="s">
        <v>227</v>
      </c>
      <c r="S61" s="170" t="s">
        <v>227</v>
      </c>
      <c r="T61" s="170" t="s">
        <v>227</v>
      </c>
      <c r="U61" s="170" t="s">
        <v>227</v>
      </c>
      <c r="V61" s="170" t="s">
        <v>227</v>
      </c>
      <c r="W61" s="170" t="s">
        <v>227</v>
      </c>
      <c r="X61" s="170" t="s">
        <v>227</v>
      </c>
      <c r="Y61" s="170" t="s">
        <v>227</v>
      </c>
      <c r="Z61" s="170" t="s">
        <v>227</v>
      </c>
      <c r="AA61" s="246">
        <f>AA13/AA63*100</f>
        <v>53.2971690116969</v>
      </c>
    </row>
    <row r="62" spans="1:27" ht="36.75" customHeight="1">
      <c r="A62" s="18"/>
      <c r="B62" s="187">
        <v>32</v>
      </c>
      <c r="C62" s="223" t="s">
        <v>193</v>
      </c>
      <c r="D62" s="294" t="s">
        <v>1</v>
      </c>
      <c r="E62" s="306" t="s">
        <v>65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</row>
    <row r="63" spans="1:27" ht="15.75">
      <c r="A63" s="18"/>
      <c r="B63" s="295"/>
      <c r="C63" s="225" t="s">
        <v>14</v>
      </c>
      <c r="D63" s="294"/>
      <c r="E63" s="306"/>
      <c r="F63" s="184">
        <v>6433</v>
      </c>
      <c r="G63" s="184">
        <v>6487</v>
      </c>
      <c r="H63" s="184">
        <v>6813.1</v>
      </c>
      <c r="I63" s="184">
        <v>5117</v>
      </c>
      <c r="J63" s="184">
        <v>5053</v>
      </c>
      <c r="K63" s="184">
        <v>5075</v>
      </c>
      <c r="L63" s="184">
        <v>5121</v>
      </c>
      <c r="M63" s="184">
        <v>5926</v>
      </c>
      <c r="N63" s="184">
        <v>5971</v>
      </c>
      <c r="O63" s="286">
        <v>5983</v>
      </c>
      <c r="P63" s="170" t="s">
        <v>227</v>
      </c>
      <c r="Q63" s="170" t="s">
        <v>227</v>
      </c>
      <c r="R63" s="170" t="s">
        <v>227</v>
      </c>
      <c r="S63" s="170" t="s">
        <v>227</v>
      </c>
      <c r="T63" s="170" t="s">
        <v>227</v>
      </c>
      <c r="U63" s="170" t="s">
        <v>227</v>
      </c>
      <c r="V63" s="170" t="s">
        <v>227</v>
      </c>
      <c r="W63" s="170" t="s">
        <v>227</v>
      </c>
      <c r="X63" s="170" t="s">
        <v>227</v>
      </c>
      <c r="Y63" s="170" t="s">
        <v>227</v>
      </c>
      <c r="Z63" s="170" t="s">
        <v>227</v>
      </c>
      <c r="AA63" s="182">
        <v>5899</v>
      </c>
    </row>
    <row r="64" spans="1:27" ht="47.25">
      <c r="A64" s="18"/>
      <c r="B64" s="295"/>
      <c r="C64" s="225" t="s">
        <v>74</v>
      </c>
      <c r="D64" s="294"/>
      <c r="E64" s="306"/>
      <c r="F64" s="226">
        <v>3409</v>
      </c>
      <c r="G64" s="226">
        <v>2730</v>
      </c>
      <c r="H64" s="226">
        <v>2747</v>
      </c>
      <c r="I64" s="226">
        <v>2659</v>
      </c>
      <c r="J64" s="226">
        <v>2611</v>
      </c>
      <c r="K64" s="226">
        <v>2765</v>
      </c>
      <c r="L64" s="184">
        <v>3148</v>
      </c>
      <c r="M64" s="226">
        <v>3106</v>
      </c>
      <c r="N64" s="143">
        <v>3917</v>
      </c>
      <c r="O64" s="287">
        <v>3595</v>
      </c>
      <c r="P64" s="170" t="s">
        <v>227</v>
      </c>
      <c r="Q64" s="170" t="s">
        <v>227</v>
      </c>
      <c r="R64" s="170" t="s">
        <v>227</v>
      </c>
      <c r="S64" s="170" t="s">
        <v>227</v>
      </c>
      <c r="T64" s="170" t="s">
        <v>227</v>
      </c>
      <c r="U64" s="170" t="s">
        <v>227</v>
      </c>
      <c r="V64" s="170" t="s">
        <v>227</v>
      </c>
      <c r="W64" s="170" t="s">
        <v>227</v>
      </c>
      <c r="X64" s="170" t="s">
        <v>227</v>
      </c>
      <c r="Y64" s="170" t="s">
        <v>227</v>
      </c>
      <c r="Z64" s="170" t="s">
        <v>227</v>
      </c>
      <c r="AA64" s="143">
        <v>3634</v>
      </c>
    </row>
    <row r="65" spans="1:27" ht="15.75">
      <c r="A65" s="18"/>
      <c r="B65" s="295"/>
      <c r="C65" s="225" t="s">
        <v>68</v>
      </c>
      <c r="D65" s="294"/>
      <c r="E65" s="306"/>
      <c r="F65" s="226">
        <v>86</v>
      </c>
      <c r="G65" s="226">
        <v>93</v>
      </c>
      <c r="H65" s="226">
        <v>202.3</v>
      </c>
      <c r="I65" s="226">
        <v>118</v>
      </c>
      <c r="J65" s="226">
        <v>68</v>
      </c>
      <c r="K65" s="226">
        <v>123</v>
      </c>
      <c r="L65" s="184">
        <v>107</v>
      </c>
      <c r="M65" s="226">
        <v>109</v>
      </c>
      <c r="N65" s="143">
        <v>113</v>
      </c>
      <c r="O65" s="143">
        <v>128</v>
      </c>
      <c r="P65" s="170" t="s">
        <v>227</v>
      </c>
      <c r="Q65" s="170" t="s">
        <v>227</v>
      </c>
      <c r="R65" s="170" t="s">
        <v>227</v>
      </c>
      <c r="S65" s="170" t="s">
        <v>227</v>
      </c>
      <c r="T65" s="170" t="s">
        <v>227</v>
      </c>
      <c r="U65" s="170" t="s">
        <v>227</v>
      </c>
      <c r="V65" s="170" t="s">
        <v>227</v>
      </c>
      <c r="W65" s="170" t="s">
        <v>227</v>
      </c>
      <c r="X65" s="170" t="s">
        <v>227</v>
      </c>
      <c r="Y65" s="170" t="s">
        <v>227</v>
      </c>
      <c r="Z65" s="170" t="s">
        <v>227</v>
      </c>
      <c r="AA65" s="143">
        <v>136</v>
      </c>
    </row>
    <row r="66" spans="1:27" ht="15.75">
      <c r="A66" s="18"/>
      <c r="B66" s="295"/>
      <c r="C66" s="225" t="s">
        <v>69</v>
      </c>
      <c r="D66" s="294"/>
      <c r="E66" s="306"/>
      <c r="F66" s="226">
        <v>751</v>
      </c>
      <c r="G66" s="226">
        <v>840</v>
      </c>
      <c r="H66" s="226">
        <v>854.8</v>
      </c>
      <c r="I66" s="226">
        <v>902</v>
      </c>
      <c r="J66" s="226">
        <v>924</v>
      </c>
      <c r="K66" s="226">
        <v>932</v>
      </c>
      <c r="L66" s="184">
        <v>780</v>
      </c>
      <c r="M66" s="226">
        <v>766</v>
      </c>
      <c r="N66" s="143">
        <f>520+251+83</f>
        <v>854</v>
      </c>
      <c r="O66" s="143">
        <f>506+254+84</f>
        <v>844</v>
      </c>
      <c r="P66" s="170" t="s">
        <v>227</v>
      </c>
      <c r="Q66" s="170" t="s">
        <v>227</v>
      </c>
      <c r="R66" s="170" t="s">
        <v>227</v>
      </c>
      <c r="S66" s="170" t="s">
        <v>227</v>
      </c>
      <c r="T66" s="170" t="s">
        <v>227</v>
      </c>
      <c r="U66" s="170" t="s">
        <v>227</v>
      </c>
      <c r="V66" s="170" t="s">
        <v>227</v>
      </c>
      <c r="W66" s="170" t="s">
        <v>227</v>
      </c>
      <c r="X66" s="170" t="s">
        <v>227</v>
      </c>
      <c r="Y66" s="170" t="s">
        <v>227</v>
      </c>
      <c r="Z66" s="170" t="s">
        <v>227</v>
      </c>
      <c r="AA66" s="143">
        <f>28+74+494+165</f>
        <v>761</v>
      </c>
    </row>
    <row r="67" spans="1:27" ht="31.5">
      <c r="A67" s="18"/>
      <c r="B67" s="295"/>
      <c r="C67" s="225" t="s">
        <v>15</v>
      </c>
      <c r="D67" s="294"/>
      <c r="E67" s="306"/>
      <c r="F67" s="226">
        <v>2187</v>
      </c>
      <c r="G67" s="226">
        <v>2824</v>
      </c>
      <c r="H67" s="226">
        <v>3009</v>
      </c>
      <c r="I67" s="226">
        <v>1438</v>
      </c>
      <c r="J67" s="226">
        <v>1450</v>
      </c>
      <c r="K67" s="226">
        <v>1255</v>
      </c>
      <c r="L67" s="184">
        <v>1086</v>
      </c>
      <c r="M67" s="226">
        <v>1945</v>
      </c>
      <c r="N67" s="143">
        <v>1087</v>
      </c>
      <c r="O67" s="259">
        <f>O63-O64-O65-O66</f>
        <v>1416</v>
      </c>
      <c r="P67" s="170" t="s">
        <v>227</v>
      </c>
      <c r="Q67" s="170" t="s">
        <v>227</v>
      </c>
      <c r="R67" s="170" t="s">
        <v>227</v>
      </c>
      <c r="S67" s="170" t="s">
        <v>227</v>
      </c>
      <c r="T67" s="170" t="s">
        <v>227</v>
      </c>
      <c r="U67" s="170" t="s">
        <v>227</v>
      </c>
      <c r="V67" s="170" t="s">
        <v>227</v>
      </c>
      <c r="W67" s="170" t="s">
        <v>227</v>
      </c>
      <c r="X67" s="170" t="s">
        <v>227</v>
      </c>
      <c r="Y67" s="170" t="s">
        <v>227</v>
      </c>
      <c r="Z67" s="170" t="s">
        <v>227</v>
      </c>
      <c r="AA67" s="259">
        <f>AA63-AA64-AA65-AA66</f>
        <v>1368</v>
      </c>
    </row>
    <row r="68" spans="1:27" s="13" customFormat="1" ht="41.25" customHeight="1">
      <c r="A68" s="33"/>
      <c r="B68" s="299">
        <v>33</v>
      </c>
      <c r="C68" s="300" t="s">
        <v>22</v>
      </c>
      <c r="D68" s="109" t="s">
        <v>23</v>
      </c>
      <c r="E68" s="296" t="s">
        <v>65</v>
      </c>
      <c r="F68" s="96">
        <v>15361540</v>
      </c>
      <c r="G68" s="96">
        <v>20422316</v>
      </c>
      <c r="H68" s="96">
        <v>23410660.4</v>
      </c>
      <c r="I68" s="96">
        <v>24960000</v>
      </c>
      <c r="J68" s="96">
        <v>26867416.4</v>
      </c>
      <c r="K68" s="96">
        <v>31839562.9</v>
      </c>
      <c r="L68" s="110">
        <v>37141757.6</v>
      </c>
      <c r="M68" s="97">
        <v>35599663.8</v>
      </c>
      <c r="N68" s="90">
        <v>61332544.8</v>
      </c>
      <c r="O68" s="89">
        <v>65622601.6</v>
      </c>
      <c r="P68" s="170" t="s">
        <v>227</v>
      </c>
      <c r="Q68" s="170" t="s">
        <v>227</v>
      </c>
      <c r="R68" s="170" t="s">
        <v>227</v>
      </c>
      <c r="S68" s="170" t="s">
        <v>227</v>
      </c>
      <c r="T68" s="170" t="s">
        <v>227</v>
      </c>
      <c r="U68" s="170" t="s">
        <v>227</v>
      </c>
      <c r="V68" s="170" t="s">
        <v>227</v>
      </c>
      <c r="W68" s="170" t="s">
        <v>227</v>
      </c>
      <c r="X68" s="170" t="s">
        <v>227</v>
      </c>
      <c r="Y68" s="170" t="s">
        <v>227</v>
      </c>
      <c r="Z68" s="170" t="s">
        <v>227</v>
      </c>
      <c r="AA68" s="89">
        <v>45679689.2</v>
      </c>
    </row>
    <row r="69" spans="1:28" s="13" customFormat="1" ht="62.25" customHeight="1">
      <c r="A69" s="33"/>
      <c r="B69" s="299"/>
      <c r="C69" s="300"/>
      <c r="D69" s="111" t="s">
        <v>24</v>
      </c>
      <c r="E69" s="296"/>
      <c r="F69" s="100">
        <v>110.3</v>
      </c>
      <c r="G69" s="94">
        <v>132.94</v>
      </c>
      <c r="H69" s="94">
        <v>114.63</v>
      </c>
      <c r="I69" s="94">
        <v>106.62</v>
      </c>
      <c r="J69" s="94">
        <v>107.64</v>
      </c>
      <c r="K69" s="94">
        <v>118.51</v>
      </c>
      <c r="L69" s="110">
        <v>116.65</v>
      </c>
      <c r="M69" s="97">
        <v>95.85</v>
      </c>
      <c r="N69" s="91">
        <v>172.28405623313782</v>
      </c>
      <c r="O69" s="89">
        <v>106.99</v>
      </c>
      <c r="P69" s="170" t="s">
        <v>227</v>
      </c>
      <c r="Q69" s="170" t="s">
        <v>227</v>
      </c>
      <c r="R69" s="170" t="s">
        <v>227</v>
      </c>
      <c r="S69" s="170" t="s">
        <v>227</v>
      </c>
      <c r="T69" s="170" t="s">
        <v>227</v>
      </c>
      <c r="U69" s="170" t="s">
        <v>227</v>
      </c>
      <c r="V69" s="170" t="s">
        <v>227</v>
      </c>
      <c r="W69" s="170" t="s">
        <v>227</v>
      </c>
      <c r="X69" s="170" t="s">
        <v>227</v>
      </c>
      <c r="Y69" s="170" t="s">
        <v>227</v>
      </c>
      <c r="Z69" s="170" t="s">
        <v>227</v>
      </c>
      <c r="AA69" s="89">
        <f>AA68/O68*100</f>
        <v>69.60968947625508</v>
      </c>
      <c r="AB69" s="77"/>
    </row>
    <row r="70" spans="1:27" s="13" customFormat="1" ht="24" customHeight="1">
      <c r="A70" s="33"/>
      <c r="B70" s="295">
        <v>34</v>
      </c>
      <c r="C70" s="307" t="s">
        <v>26</v>
      </c>
      <c r="D70" s="112" t="s">
        <v>23</v>
      </c>
      <c r="E70" s="306" t="s">
        <v>65</v>
      </c>
      <c r="F70" s="113">
        <v>278465</v>
      </c>
      <c r="G70" s="113">
        <v>288444</v>
      </c>
      <c r="H70" s="113">
        <v>338110</v>
      </c>
      <c r="I70" s="113">
        <v>345600</v>
      </c>
      <c r="J70" s="113">
        <v>366336</v>
      </c>
      <c r="K70" s="114">
        <v>386700</v>
      </c>
      <c r="L70" s="114">
        <v>404101</v>
      </c>
      <c r="M70" s="114">
        <v>415831</v>
      </c>
      <c r="N70" s="114">
        <v>498600</v>
      </c>
      <c r="O70" s="273">
        <v>540240</v>
      </c>
      <c r="P70" s="118" t="s">
        <v>227</v>
      </c>
      <c r="Q70" s="118" t="s">
        <v>227</v>
      </c>
      <c r="R70" s="118" t="s">
        <v>227</v>
      </c>
      <c r="S70" s="118" t="s">
        <v>227</v>
      </c>
      <c r="T70" s="118" t="s">
        <v>227</v>
      </c>
      <c r="U70" s="118" t="s">
        <v>227</v>
      </c>
      <c r="V70" s="118" t="s">
        <v>227</v>
      </c>
      <c r="W70" s="118" t="s">
        <v>227</v>
      </c>
      <c r="X70" s="118" t="s">
        <v>227</v>
      </c>
      <c r="Y70" s="118" t="s">
        <v>227</v>
      </c>
      <c r="Z70" s="118" t="s">
        <v>227</v>
      </c>
      <c r="AA70" s="119">
        <v>612930</v>
      </c>
    </row>
    <row r="71" spans="1:27" s="13" customFormat="1" ht="98.25" customHeight="1">
      <c r="A71" s="33"/>
      <c r="B71" s="295"/>
      <c r="C71" s="307"/>
      <c r="D71" s="115" t="s">
        <v>24</v>
      </c>
      <c r="E71" s="306"/>
      <c r="F71" s="113">
        <v>110.7</v>
      </c>
      <c r="G71" s="113">
        <v>103.58</v>
      </c>
      <c r="H71" s="113">
        <v>117.22</v>
      </c>
      <c r="I71" s="113">
        <v>102.22</v>
      </c>
      <c r="J71" s="113">
        <v>106</v>
      </c>
      <c r="K71" s="114">
        <v>105.56</v>
      </c>
      <c r="L71" s="116">
        <v>104.5</v>
      </c>
      <c r="M71" s="116">
        <v>102.9</v>
      </c>
      <c r="N71" s="116">
        <f>N70/M70*100</f>
        <v>119.90448042594227</v>
      </c>
      <c r="O71" s="119">
        <f>O70/N70*100</f>
        <v>108.35138387484957</v>
      </c>
      <c r="P71" s="118" t="s">
        <v>227</v>
      </c>
      <c r="Q71" s="118" t="s">
        <v>227</v>
      </c>
      <c r="R71" s="118" t="s">
        <v>227</v>
      </c>
      <c r="S71" s="118" t="s">
        <v>227</v>
      </c>
      <c r="T71" s="118" t="s">
        <v>227</v>
      </c>
      <c r="U71" s="118" t="s">
        <v>227</v>
      </c>
      <c r="V71" s="118" t="s">
        <v>227</v>
      </c>
      <c r="W71" s="118" t="s">
        <v>227</v>
      </c>
      <c r="X71" s="118" t="s">
        <v>227</v>
      </c>
      <c r="Y71" s="118" t="s">
        <v>227</v>
      </c>
      <c r="Z71" s="118" t="s">
        <v>227</v>
      </c>
      <c r="AA71" s="119">
        <f>AA70/O70*100</f>
        <v>113.4551310528654</v>
      </c>
    </row>
    <row r="72" spans="1:27" s="13" customFormat="1" ht="15" customHeight="1">
      <c r="A72" s="33"/>
      <c r="B72" s="295">
        <v>35</v>
      </c>
      <c r="C72" s="307" t="s">
        <v>31</v>
      </c>
      <c r="D72" s="177" t="s">
        <v>70</v>
      </c>
      <c r="E72" s="306" t="s">
        <v>65</v>
      </c>
      <c r="F72" s="106">
        <v>1307700000</v>
      </c>
      <c r="G72" s="106">
        <v>1325000000</v>
      </c>
      <c r="H72" s="106">
        <v>1352000000</v>
      </c>
      <c r="I72" s="106">
        <v>1265000000</v>
      </c>
      <c r="J72" s="106">
        <v>1258000000</v>
      </c>
      <c r="K72" s="106">
        <v>1258500000</v>
      </c>
      <c r="L72" s="106">
        <v>1258950000</v>
      </c>
      <c r="M72" s="106">
        <v>1256300000</v>
      </c>
      <c r="N72" s="254">
        <v>1256450000</v>
      </c>
      <c r="O72" s="255">
        <v>1256600000</v>
      </c>
      <c r="P72" s="118" t="s">
        <v>227</v>
      </c>
      <c r="Q72" s="118" t="s">
        <v>227</v>
      </c>
      <c r="R72" s="118" t="s">
        <v>227</v>
      </c>
      <c r="S72" s="118" t="s">
        <v>227</v>
      </c>
      <c r="T72" s="118" t="s">
        <v>227</v>
      </c>
      <c r="U72" s="118" t="s">
        <v>227</v>
      </c>
      <c r="V72" s="118" t="s">
        <v>227</v>
      </c>
      <c r="W72" s="118" t="s">
        <v>227</v>
      </c>
      <c r="X72" s="118" t="s">
        <v>227</v>
      </c>
      <c r="Y72" s="118" t="s">
        <v>227</v>
      </c>
      <c r="Z72" s="118" t="s">
        <v>227</v>
      </c>
      <c r="AA72" s="255">
        <v>1296835000</v>
      </c>
    </row>
    <row r="73" spans="1:27" s="13" customFormat="1" ht="63.75" customHeight="1">
      <c r="A73" s="33"/>
      <c r="B73" s="295"/>
      <c r="C73" s="307"/>
      <c r="D73" s="177" t="s">
        <v>24</v>
      </c>
      <c r="E73" s="306"/>
      <c r="F73" s="106">
        <v>101.3</v>
      </c>
      <c r="G73" s="106">
        <v>101.32</v>
      </c>
      <c r="H73" s="106">
        <v>102.04</v>
      </c>
      <c r="I73" s="106">
        <v>93.57</v>
      </c>
      <c r="J73" s="106">
        <v>99.45</v>
      </c>
      <c r="K73" s="106">
        <v>100.04</v>
      </c>
      <c r="L73" s="107">
        <v>100.04</v>
      </c>
      <c r="M73" s="120">
        <v>99.79</v>
      </c>
      <c r="N73" s="206">
        <v>100.01</v>
      </c>
      <c r="O73" s="108">
        <v>100.01</v>
      </c>
      <c r="P73" s="118" t="s">
        <v>227</v>
      </c>
      <c r="Q73" s="118" t="s">
        <v>227</v>
      </c>
      <c r="R73" s="118" t="s">
        <v>227</v>
      </c>
      <c r="S73" s="118" t="s">
        <v>227</v>
      </c>
      <c r="T73" s="118" t="s">
        <v>227</v>
      </c>
      <c r="U73" s="118" t="s">
        <v>227</v>
      </c>
      <c r="V73" s="118" t="s">
        <v>227</v>
      </c>
      <c r="W73" s="118" t="s">
        <v>227</v>
      </c>
      <c r="X73" s="118" t="s">
        <v>227</v>
      </c>
      <c r="Y73" s="118" t="s">
        <v>227</v>
      </c>
      <c r="Z73" s="118" t="s">
        <v>227</v>
      </c>
      <c r="AA73" s="108">
        <f>AA72/O72*100</f>
        <v>103.20189399968167</v>
      </c>
    </row>
    <row r="74" spans="1:27" s="13" customFormat="1" ht="40.5" customHeight="1">
      <c r="A74" s="33"/>
      <c r="B74" s="102">
        <v>36</v>
      </c>
      <c r="C74" s="103" t="s">
        <v>32</v>
      </c>
      <c r="D74" s="104" t="s">
        <v>33</v>
      </c>
      <c r="E74" s="104" t="s">
        <v>65</v>
      </c>
      <c r="F74" s="106">
        <v>244800</v>
      </c>
      <c r="G74" s="106">
        <v>233600</v>
      </c>
      <c r="H74" s="106">
        <v>233600</v>
      </c>
      <c r="I74" s="106">
        <v>238300</v>
      </c>
      <c r="J74" s="106">
        <v>241900</v>
      </c>
      <c r="K74" s="106">
        <v>243300</v>
      </c>
      <c r="L74" s="106">
        <v>249185.3</v>
      </c>
      <c r="M74" s="120">
        <v>249185.3</v>
      </c>
      <c r="N74" s="120">
        <v>248500</v>
      </c>
      <c r="O74" s="108">
        <v>248400</v>
      </c>
      <c r="P74" s="118" t="s">
        <v>227</v>
      </c>
      <c r="Q74" s="118" t="s">
        <v>227</v>
      </c>
      <c r="R74" s="118" t="s">
        <v>227</v>
      </c>
      <c r="S74" s="118" t="s">
        <v>227</v>
      </c>
      <c r="T74" s="118" t="s">
        <v>227</v>
      </c>
      <c r="U74" s="118" t="s">
        <v>227</v>
      </c>
      <c r="V74" s="118" t="s">
        <v>227</v>
      </c>
      <c r="W74" s="118" t="s">
        <v>227</v>
      </c>
      <c r="X74" s="118" t="s">
        <v>227</v>
      </c>
      <c r="Y74" s="118" t="s">
        <v>227</v>
      </c>
      <c r="Z74" s="118" t="s">
        <v>227</v>
      </c>
      <c r="AA74" s="108">
        <v>248400</v>
      </c>
    </row>
    <row r="75" spans="1:27" s="13" customFormat="1" ht="48.75" customHeight="1">
      <c r="A75" s="33"/>
      <c r="B75" s="102">
        <v>37</v>
      </c>
      <c r="C75" s="103" t="s">
        <v>34</v>
      </c>
      <c r="D75" s="98" t="s">
        <v>33</v>
      </c>
      <c r="E75" s="104" t="s">
        <v>65</v>
      </c>
      <c r="F75" s="106">
        <v>10800</v>
      </c>
      <c r="G75" s="106">
        <v>9100</v>
      </c>
      <c r="H75" s="106">
        <v>8491</v>
      </c>
      <c r="I75" s="106">
        <v>8400</v>
      </c>
      <c r="J75" s="106">
        <v>8400</v>
      </c>
      <c r="K75" s="106">
        <v>8400</v>
      </c>
      <c r="L75" s="106">
        <v>8400</v>
      </c>
      <c r="M75" s="120">
        <v>8400</v>
      </c>
      <c r="N75" s="120">
        <v>8000</v>
      </c>
      <c r="O75" s="108">
        <v>7700</v>
      </c>
      <c r="P75" s="118" t="s">
        <v>227</v>
      </c>
      <c r="Q75" s="118" t="s">
        <v>227</v>
      </c>
      <c r="R75" s="118" t="s">
        <v>227</v>
      </c>
      <c r="S75" s="118" t="s">
        <v>227</v>
      </c>
      <c r="T75" s="118" t="s">
        <v>227</v>
      </c>
      <c r="U75" s="118" t="s">
        <v>227</v>
      </c>
      <c r="V75" s="118" t="s">
        <v>227</v>
      </c>
      <c r="W75" s="118" t="s">
        <v>227</v>
      </c>
      <c r="X75" s="118" t="s">
        <v>227</v>
      </c>
      <c r="Y75" s="118" t="s">
        <v>227</v>
      </c>
      <c r="Z75" s="118" t="s">
        <v>227</v>
      </c>
      <c r="AA75" s="108">
        <v>7700</v>
      </c>
    </row>
    <row r="76" spans="1:27" s="13" customFormat="1" ht="37.5" customHeight="1">
      <c r="A76" s="31"/>
      <c r="B76" s="187">
        <v>38</v>
      </c>
      <c r="C76" s="103" t="s">
        <v>35</v>
      </c>
      <c r="D76" s="98" t="s">
        <v>33</v>
      </c>
      <c r="E76" s="104" t="s">
        <v>65</v>
      </c>
      <c r="F76" s="106">
        <v>508</v>
      </c>
      <c r="G76" s="106">
        <v>254</v>
      </c>
      <c r="H76" s="106">
        <v>1153</v>
      </c>
      <c r="I76" s="106">
        <v>400</v>
      </c>
      <c r="J76" s="106">
        <v>3600</v>
      </c>
      <c r="K76" s="106">
        <v>2400</v>
      </c>
      <c r="L76" s="106">
        <v>5885</v>
      </c>
      <c r="M76" s="120">
        <v>0</v>
      </c>
      <c r="N76" s="120">
        <v>285.3</v>
      </c>
      <c r="O76" s="120">
        <v>200</v>
      </c>
      <c r="P76" s="118" t="s">
        <v>227</v>
      </c>
      <c r="Q76" s="118" t="s">
        <v>227</v>
      </c>
      <c r="R76" s="118" t="s">
        <v>227</v>
      </c>
      <c r="S76" s="118" t="s">
        <v>227</v>
      </c>
      <c r="T76" s="118" t="s">
        <v>227</v>
      </c>
      <c r="U76" s="118" t="s">
        <v>227</v>
      </c>
      <c r="V76" s="118" t="s">
        <v>227</v>
      </c>
      <c r="W76" s="118" t="s">
        <v>227</v>
      </c>
      <c r="X76" s="118" t="s">
        <v>227</v>
      </c>
      <c r="Y76" s="118" t="s">
        <v>227</v>
      </c>
      <c r="Z76" s="118" t="s">
        <v>227</v>
      </c>
      <c r="AA76" s="120">
        <v>0</v>
      </c>
    </row>
    <row r="77" spans="2:27" ht="48" customHeight="1">
      <c r="B77" s="244">
        <v>39</v>
      </c>
      <c r="C77" s="240" t="s">
        <v>47</v>
      </c>
      <c r="D77" s="241" t="s">
        <v>36</v>
      </c>
      <c r="E77" s="242" t="s">
        <v>65</v>
      </c>
      <c r="F77" s="243">
        <v>2298099</v>
      </c>
      <c r="G77" s="243">
        <v>710286</v>
      </c>
      <c r="H77" s="243">
        <v>1774048</v>
      </c>
      <c r="I77" s="243">
        <v>5950247</v>
      </c>
      <c r="J77" s="243">
        <v>9576760</v>
      </c>
      <c r="K77" s="243">
        <v>6503027.1</v>
      </c>
      <c r="L77" s="215">
        <v>5284210</v>
      </c>
      <c r="M77" s="215">
        <v>16766687</v>
      </c>
      <c r="N77" s="216">
        <v>22020173</v>
      </c>
      <c r="O77" s="212">
        <v>15688712</v>
      </c>
      <c r="P77" s="118" t="s">
        <v>227</v>
      </c>
      <c r="Q77" s="118" t="s">
        <v>227</v>
      </c>
      <c r="R77" s="118" t="s">
        <v>227</v>
      </c>
      <c r="S77" s="118" t="s">
        <v>227</v>
      </c>
      <c r="T77" s="118" t="s">
        <v>227</v>
      </c>
      <c r="U77" s="118" t="s">
        <v>227</v>
      </c>
      <c r="V77" s="118" t="s">
        <v>227</v>
      </c>
      <c r="W77" s="118" t="s">
        <v>227</v>
      </c>
      <c r="X77" s="118" t="s">
        <v>227</v>
      </c>
      <c r="Y77" s="118" t="s">
        <v>227</v>
      </c>
      <c r="Z77" s="118" t="s">
        <v>227</v>
      </c>
      <c r="AA77" s="212">
        <v>6538836</v>
      </c>
    </row>
    <row r="78" spans="2:27" ht="57.75" customHeight="1">
      <c r="B78" s="244">
        <v>40</v>
      </c>
      <c r="C78" s="240" t="s">
        <v>48</v>
      </c>
      <c r="D78" s="241" t="s">
        <v>4</v>
      </c>
      <c r="E78" s="242" t="s">
        <v>65</v>
      </c>
      <c r="F78" s="243">
        <v>9.4</v>
      </c>
      <c r="G78" s="243">
        <v>10.2</v>
      </c>
      <c r="H78" s="243">
        <v>19.7</v>
      </c>
      <c r="I78" s="243">
        <v>54</v>
      </c>
      <c r="J78" s="243">
        <v>59.8</v>
      </c>
      <c r="K78" s="243">
        <v>30</v>
      </c>
      <c r="L78" s="215" t="s">
        <v>226</v>
      </c>
      <c r="M78" s="215">
        <v>35</v>
      </c>
      <c r="N78" s="216">
        <v>27</v>
      </c>
      <c r="O78" s="239">
        <v>31</v>
      </c>
      <c r="P78" s="118" t="s">
        <v>227</v>
      </c>
      <c r="Q78" s="118" t="s">
        <v>227</v>
      </c>
      <c r="R78" s="118" t="s">
        <v>227</v>
      </c>
      <c r="S78" s="118" t="s">
        <v>227</v>
      </c>
      <c r="T78" s="118" t="s">
        <v>227</v>
      </c>
      <c r="U78" s="118" t="s">
        <v>227</v>
      </c>
      <c r="V78" s="118" t="s">
        <v>227</v>
      </c>
      <c r="W78" s="118" t="s">
        <v>227</v>
      </c>
      <c r="X78" s="118" t="s">
        <v>227</v>
      </c>
      <c r="Y78" s="118" t="s">
        <v>227</v>
      </c>
      <c r="Z78" s="118" t="s">
        <v>227</v>
      </c>
      <c r="AA78" s="239">
        <v>26.2</v>
      </c>
    </row>
    <row r="79" spans="1:27" s="13" customFormat="1" ht="129.75" customHeight="1">
      <c r="A79" s="31"/>
      <c r="B79" s="295">
        <v>41</v>
      </c>
      <c r="C79" s="165" t="s">
        <v>92</v>
      </c>
      <c r="D79" s="294" t="s">
        <v>36</v>
      </c>
      <c r="E79" s="306" t="s">
        <v>65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30"/>
      <c r="P79" s="228"/>
      <c r="Q79" s="228"/>
      <c r="R79" s="228"/>
      <c r="S79" s="228"/>
      <c r="T79" s="228"/>
      <c r="U79" s="228"/>
      <c r="V79" s="229"/>
      <c r="W79" s="229"/>
      <c r="X79" s="229"/>
      <c r="Y79" s="229"/>
      <c r="Z79" s="229"/>
      <c r="AA79" s="230"/>
    </row>
    <row r="80" spans="1:27" s="13" customFormat="1" ht="15" customHeight="1">
      <c r="A80" s="31"/>
      <c r="B80" s="295"/>
      <c r="C80" s="168" t="s">
        <v>50</v>
      </c>
      <c r="D80" s="294"/>
      <c r="E80" s="306"/>
      <c r="F80" s="113">
        <v>36175.7</v>
      </c>
      <c r="G80" s="113">
        <v>74192.73999999999</v>
      </c>
      <c r="H80" s="113">
        <v>93580.99999999999</v>
      </c>
      <c r="I80" s="113">
        <v>1106520.5</v>
      </c>
      <c r="J80" s="113">
        <v>322376.49</v>
      </c>
      <c r="K80" s="113">
        <v>389233.9</v>
      </c>
      <c r="L80" s="215">
        <f>SUM(L82:L85)</f>
        <v>173566.25</v>
      </c>
      <c r="M80" s="215">
        <f>SUM(M82:M85)</f>
        <v>217300.02000000002</v>
      </c>
      <c r="N80" s="180">
        <f>SUM(N82:N85)</f>
        <v>195313.33</v>
      </c>
      <c r="O80" s="216">
        <f>SUM(O82:O85)</f>
        <v>92843.43000000001</v>
      </c>
      <c r="P80" s="118" t="s">
        <v>227</v>
      </c>
      <c r="Q80" s="118" t="s">
        <v>227</v>
      </c>
      <c r="R80" s="118" t="s">
        <v>227</v>
      </c>
      <c r="S80" s="118" t="s">
        <v>227</v>
      </c>
      <c r="T80" s="118" t="s">
        <v>227</v>
      </c>
      <c r="U80" s="170" t="s">
        <v>227</v>
      </c>
      <c r="V80" s="170" t="s">
        <v>227</v>
      </c>
      <c r="W80" s="170" t="s">
        <v>227</v>
      </c>
      <c r="X80" s="170" t="s">
        <v>227</v>
      </c>
      <c r="Y80" s="170" t="s">
        <v>227</v>
      </c>
      <c r="Z80" s="170" t="s">
        <v>227</v>
      </c>
      <c r="AA80" s="216">
        <f>'Мероприятия на поддержку'!K15</f>
        <v>90105.59000000001</v>
      </c>
    </row>
    <row r="81" spans="1:27" s="13" customFormat="1" ht="15" customHeight="1">
      <c r="A81" s="31"/>
      <c r="B81" s="295"/>
      <c r="C81" s="231" t="s">
        <v>51</v>
      </c>
      <c r="D81" s="294"/>
      <c r="E81" s="306"/>
      <c r="F81" s="113"/>
      <c r="G81" s="113"/>
      <c r="H81" s="113"/>
      <c r="I81" s="113"/>
      <c r="J81" s="113"/>
      <c r="K81" s="113"/>
      <c r="L81" s="232"/>
      <c r="M81" s="233"/>
      <c r="N81" s="143"/>
      <c r="O81" s="143"/>
      <c r="P81" s="118"/>
      <c r="Q81" s="118"/>
      <c r="R81" s="118"/>
      <c r="S81" s="118"/>
      <c r="T81" s="118"/>
      <c r="U81" s="170"/>
      <c r="V81" s="170"/>
      <c r="W81" s="170"/>
      <c r="X81" s="170"/>
      <c r="Y81" s="170"/>
      <c r="Z81" s="170"/>
      <c r="AA81" s="143"/>
    </row>
    <row r="82" spans="1:27" s="13" customFormat="1" ht="15" customHeight="1">
      <c r="A82" s="31"/>
      <c r="B82" s="295"/>
      <c r="C82" s="231" t="s">
        <v>52</v>
      </c>
      <c r="D82" s="294"/>
      <c r="E82" s="306"/>
      <c r="F82" s="113">
        <v>19223.8</v>
      </c>
      <c r="G82" s="113">
        <v>6302</v>
      </c>
      <c r="H82" s="113">
        <v>1842.8</v>
      </c>
      <c r="I82" s="113">
        <v>30301.6</v>
      </c>
      <c r="J82" s="113">
        <v>210524.43</v>
      </c>
      <c r="K82" s="113">
        <v>271079.5</v>
      </c>
      <c r="L82" s="234">
        <v>17432.71</v>
      </c>
      <c r="M82" s="234">
        <f>'[1]мероприятия на поддержку'!F16</f>
        <v>26446.010000000002</v>
      </c>
      <c r="N82" s="227">
        <v>121227.12</v>
      </c>
      <c r="O82" s="216">
        <v>36150.28</v>
      </c>
      <c r="P82" s="118" t="s">
        <v>227</v>
      </c>
      <c r="Q82" s="118" t="s">
        <v>227</v>
      </c>
      <c r="R82" s="118" t="s">
        <v>227</v>
      </c>
      <c r="S82" s="118" t="s">
        <v>227</v>
      </c>
      <c r="T82" s="118" t="s">
        <v>227</v>
      </c>
      <c r="U82" s="170" t="s">
        <v>227</v>
      </c>
      <c r="V82" s="170" t="s">
        <v>227</v>
      </c>
      <c r="W82" s="170" t="s">
        <v>227</v>
      </c>
      <c r="X82" s="170" t="s">
        <v>227</v>
      </c>
      <c r="Y82" s="170" t="s">
        <v>227</v>
      </c>
      <c r="Z82" s="170" t="s">
        <v>227</v>
      </c>
      <c r="AA82" s="216">
        <f>'Мероприятия на поддержку'!L15</f>
        <v>21277.43</v>
      </c>
    </row>
    <row r="83" spans="1:27" s="13" customFormat="1" ht="15" customHeight="1">
      <c r="A83" s="31"/>
      <c r="B83" s="295"/>
      <c r="C83" s="231" t="s">
        <v>53</v>
      </c>
      <c r="D83" s="294"/>
      <c r="E83" s="306"/>
      <c r="F83" s="113">
        <v>12567.6</v>
      </c>
      <c r="G83" s="113">
        <v>66056.34000000001</v>
      </c>
      <c r="H83" s="113">
        <v>91270.939</v>
      </c>
      <c r="I83" s="113">
        <v>1076218.9</v>
      </c>
      <c r="J83" s="113">
        <v>111698.36</v>
      </c>
      <c r="K83" s="113">
        <v>117949.6</v>
      </c>
      <c r="L83" s="234">
        <v>122943.08</v>
      </c>
      <c r="M83" s="234">
        <f>'[1]мероприятия на поддержку'!G16</f>
        <v>139900.31</v>
      </c>
      <c r="N83" s="227">
        <v>48417.99</v>
      </c>
      <c r="O83" s="216">
        <v>56191</v>
      </c>
      <c r="P83" s="118" t="s">
        <v>227</v>
      </c>
      <c r="Q83" s="118" t="s">
        <v>227</v>
      </c>
      <c r="R83" s="118" t="s">
        <v>227</v>
      </c>
      <c r="S83" s="118" t="s">
        <v>227</v>
      </c>
      <c r="T83" s="118" t="s">
        <v>227</v>
      </c>
      <c r="U83" s="170" t="s">
        <v>227</v>
      </c>
      <c r="V83" s="170" t="s">
        <v>227</v>
      </c>
      <c r="W83" s="170" t="s">
        <v>227</v>
      </c>
      <c r="X83" s="170" t="s">
        <v>227</v>
      </c>
      <c r="Y83" s="170" t="s">
        <v>227</v>
      </c>
      <c r="Z83" s="170" t="s">
        <v>227</v>
      </c>
      <c r="AA83" s="216">
        <f>'Мероприятия на поддержку'!M15</f>
        <v>68398.98</v>
      </c>
    </row>
    <row r="84" spans="1:27" s="13" customFormat="1" ht="15" customHeight="1">
      <c r="A84" s="31"/>
      <c r="B84" s="295"/>
      <c r="C84" s="231" t="s">
        <v>54</v>
      </c>
      <c r="D84" s="294"/>
      <c r="E84" s="306"/>
      <c r="F84" s="113">
        <v>3766</v>
      </c>
      <c r="G84" s="113">
        <v>1529.6</v>
      </c>
      <c r="H84" s="113">
        <v>403.161</v>
      </c>
      <c r="I84" s="113">
        <v>0</v>
      </c>
      <c r="J84" s="113">
        <v>97.3</v>
      </c>
      <c r="K84" s="113">
        <v>190.7</v>
      </c>
      <c r="L84" s="234">
        <v>22555.66</v>
      </c>
      <c r="M84" s="234">
        <f>'[1]мероприятия на поддержку'!H16</f>
        <v>40474</v>
      </c>
      <c r="N84" s="227">
        <v>16908.74</v>
      </c>
      <c r="O84" s="216">
        <v>336.57</v>
      </c>
      <c r="P84" s="118" t="s">
        <v>227</v>
      </c>
      <c r="Q84" s="118" t="s">
        <v>227</v>
      </c>
      <c r="R84" s="118" t="s">
        <v>227</v>
      </c>
      <c r="S84" s="118" t="s">
        <v>227</v>
      </c>
      <c r="T84" s="118" t="s">
        <v>227</v>
      </c>
      <c r="U84" s="170" t="s">
        <v>227</v>
      </c>
      <c r="V84" s="170" t="s">
        <v>227</v>
      </c>
      <c r="W84" s="170" t="s">
        <v>227</v>
      </c>
      <c r="X84" s="170" t="s">
        <v>227</v>
      </c>
      <c r="Y84" s="170" t="s">
        <v>227</v>
      </c>
      <c r="Z84" s="170" t="s">
        <v>227</v>
      </c>
      <c r="AA84" s="216">
        <f>'Мероприятия на поддержку'!N15</f>
        <v>325.45000000000005</v>
      </c>
    </row>
    <row r="85" spans="1:27" s="13" customFormat="1" ht="15" customHeight="1">
      <c r="A85" s="31"/>
      <c r="B85" s="295"/>
      <c r="C85" s="235" t="s">
        <v>55</v>
      </c>
      <c r="D85" s="294"/>
      <c r="E85" s="306"/>
      <c r="F85" s="113">
        <v>618.3</v>
      </c>
      <c r="G85" s="113">
        <v>304.8</v>
      </c>
      <c r="H85" s="113">
        <v>64.1</v>
      </c>
      <c r="I85" s="113">
        <v>0</v>
      </c>
      <c r="J85" s="113">
        <v>56.4</v>
      </c>
      <c r="K85" s="113">
        <v>14.1</v>
      </c>
      <c r="L85" s="234">
        <v>10634.8</v>
      </c>
      <c r="M85" s="234">
        <f>'[1]мероприятия на поддержку'!I16</f>
        <v>10479.7</v>
      </c>
      <c r="N85" s="227">
        <v>8759.48</v>
      </c>
      <c r="O85" s="216">
        <v>165.58</v>
      </c>
      <c r="P85" s="118" t="s">
        <v>227</v>
      </c>
      <c r="Q85" s="118" t="s">
        <v>227</v>
      </c>
      <c r="R85" s="118" t="s">
        <v>227</v>
      </c>
      <c r="S85" s="118" t="s">
        <v>227</v>
      </c>
      <c r="T85" s="118" t="s">
        <v>227</v>
      </c>
      <c r="U85" s="170" t="s">
        <v>227</v>
      </c>
      <c r="V85" s="170" t="s">
        <v>227</v>
      </c>
      <c r="W85" s="170" t="s">
        <v>227</v>
      </c>
      <c r="X85" s="170" t="s">
        <v>227</v>
      </c>
      <c r="Y85" s="170" t="s">
        <v>227</v>
      </c>
      <c r="Z85" s="170" t="s">
        <v>227</v>
      </c>
      <c r="AA85" s="216">
        <f>'Мероприятия на поддержку'!O15</f>
        <v>103.73</v>
      </c>
    </row>
    <row r="86" spans="1:27" s="13" customFormat="1" ht="63">
      <c r="A86" s="33"/>
      <c r="B86" s="295">
        <v>42</v>
      </c>
      <c r="C86" s="165" t="s">
        <v>57</v>
      </c>
      <c r="D86" s="294" t="s">
        <v>17</v>
      </c>
      <c r="E86" s="306" t="s">
        <v>65</v>
      </c>
      <c r="F86" s="113"/>
      <c r="G86" s="113"/>
      <c r="H86" s="113"/>
      <c r="I86" s="113"/>
      <c r="J86" s="113"/>
      <c r="K86" s="113"/>
      <c r="L86" s="236"/>
      <c r="M86" s="236"/>
      <c r="N86" s="236"/>
      <c r="O86" s="230"/>
      <c r="P86" s="113"/>
      <c r="Q86" s="113"/>
      <c r="R86" s="113"/>
      <c r="S86" s="113"/>
      <c r="T86" s="113"/>
      <c r="U86" s="170"/>
      <c r="V86" s="229"/>
      <c r="W86" s="229"/>
      <c r="X86" s="229"/>
      <c r="Y86" s="229"/>
      <c r="Z86" s="229"/>
      <c r="AA86" s="230"/>
    </row>
    <row r="87" spans="1:27" s="13" customFormat="1" ht="15.75">
      <c r="A87" s="33"/>
      <c r="B87" s="295"/>
      <c r="C87" s="168" t="s">
        <v>50</v>
      </c>
      <c r="D87" s="294"/>
      <c r="E87" s="306"/>
      <c r="F87" s="237">
        <v>0</v>
      </c>
      <c r="G87" s="237">
        <v>0</v>
      </c>
      <c r="H87" s="237">
        <v>0</v>
      </c>
      <c r="I87" s="237">
        <v>0</v>
      </c>
      <c r="J87" s="237">
        <v>0</v>
      </c>
      <c r="K87" s="237">
        <v>0</v>
      </c>
      <c r="L87" s="238">
        <v>0</v>
      </c>
      <c r="M87" s="238">
        <v>0</v>
      </c>
      <c r="N87" s="238">
        <v>0</v>
      </c>
      <c r="O87" s="238">
        <v>0</v>
      </c>
      <c r="P87" s="170" t="s">
        <v>227</v>
      </c>
      <c r="Q87" s="170" t="s">
        <v>227</v>
      </c>
      <c r="R87" s="170" t="s">
        <v>227</v>
      </c>
      <c r="S87" s="170" t="s">
        <v>227</v>
      </c>
      <c r="T87" s="170" t="s">
        <v>227</v>
      </c>
      <c r="U87" s="170" t="s">
        <v>227</v>
      </c>
      <c r="V87" s="170" t="s">
        <v>227</v>
      </c>
      <c r="W87" s="170" t="s">
        <v>227</v>
      </c>
      <c r="X87" s="170" t="s">
        <v>227</v>
      </c>
      <c r="Y87" s="170" t="s">
        <v>227</v>
      </c>
      <c r="Z87" s="170" t="s">
        <v>227</v>
      </c>
      <c r="AA87" s="238">
        <v>0</v>
      </c>
    </row>
    <row r="88" spans="1:27" s="13" customFormat="1" ht="15.75">
      <c r="A88" s="33"/>
      <c r="B88" s="295"/>
      <c r="C88" s="231" t="s">
        <v>58</v>
      </c>
      <c r="D88" s="294"/>
      <c r="E88" s="306"/>
      <c r="F88" s="237">
        <v>0</v>
      </c>
      <c r="G88" s="237">
        <v>0</v>
      </c>
      <c r="H88" s="237">
        <v>0</v>
      </c>
      <c r="I88" s="237">
        <v>0</v>
      </c>
      <c r="J88" s="237">
        <v>0</v>
      </c>
      <c r="K88" s="237">
        <v>0</v>
      </c>
      <c r="L88" s="238">
        <v>0</v>
      </c>
      <c r="M88" s="238">
        <v>0</v>
      </c>
      <c r="N88" s="238">
        <v>0</v>
      </c>
      <c r="O88" s="238">
        <v>0</v>
      </c>
      <c r="P88" s="170" t="s">
        <v>227</v>
      </c>
      <c r="Q88" s="170" t="s">
        <v>227</v>
      </c>
      <c r="R88" s="170" t="s">
        <v>227</v>
      </c>
      <c r="S88" s="170" t="s">
        <v>227</v>
      </c>
      <c r="T88" s="170" t="s">
        <v>227</v>
      </c>
      <c r="U88" s="170" t="s">
        <v>227</v>
      </c>
      <c r="V88" s="170" t="s">
        <v>227</v>
      </c>
      <c r="W88" s="170" t="s">
        <v>227</v>
      </c>
      <c r="X88" s="170" t="s">
        <v>227</v>
      </c>
      <c r="Y88" s="170" t="s">
        <v>227</v>
      </c>
      <c r="Z88" s="170" t="s">
        <v>227</v>
      </c>
      <c r="AA88" s="238">
        <v>0</v>
      </c>
    </row>
    <row r="89" spans="1:27" s="13" customFormat="1" ht="15.75">
      <c r="A89" s="33"/>
      <c r="B89" s="295"/>
      <c r="C89" s="231" t="s">
        <v>59</v>
      </c>
      <c r="D89" s="294"/>
      <c r="E89" s="306"/>
      <c r="F89" s="237">
        <v>0</v>
      </c>
      <c r="G89" s="237">
        <v>0</v>
      </c>
      <c r="H89" s="237">
        <v>0</v>
      </c>
      <c r="I89" s="237">
        <v>0</v>
      </c>
      <c r="J89" s="237">
        <v>0</v>
      </c>
      <c r="K89" s="237">
        <v>0</v>
      </c>
      <c r="L89" s="238">
        <v>0</v>
      </c>
      <c r="M89" s="238">
        <v>0</v>
      </c>
      <c r="N89" s="238">
        <v>0</v>
      </c>
      <c r="O89" s="238">
        <v>0</v>
      </c>
      <c r="P89" s="170" t="s">
        <v>227</v>
      </c>
      <c r="Q89" s="170" t="s">
        <v>227</v>
      </c>
      <c r="R89" s="170" t="s">
        <v>227</v>
      </c>
      <c r="S89" s="170" t="s">
        <v>227</v>
      </c>
      <c r="T89" s="170" t="s">
        <v>227</v>
      </c>
      <c r="U89" s="170" t="s">
        <v>227</v>
      </c>
      <c r="V89" s="170" t="s">
        <v>227</v>
      </c>
      <c r="W89" s="170" t="s">
        <v>227</v>
      </c>
      <c r="X89" s="170" t="s">
        <v>227</v>
      </c>
      <c r="Y89" s="170" t="s">
        <v>227</v>
      </c>
      <c r="Z89" s="170" t="s">
        <v>227</v>
      </c>
      <c r="AA89" s="238">
        <v>0</v>
      </c>
    </row>
    <row r="90" spans="1:27" s="13" customFormat="1" ht="15.75">
      <c r="A90" s="33"/>
      <c r="B90" s="295"/>
      <c r="C90" s="231" t="s">
        <v>60</v>
      </c>
      <c r="D90" s="294"/>
      <c r="E90" s="306"/>
      <c r="F90" s="237">
        <v>0</v>
      </c>
      <c r="G90" s="237">
        <v>0</v>
      </c>
      <c r="H90" s="237">
        <v>0</v>
      </c>
      <c r="I90" s="237">
        <v>0</v>
      </c>
      <c r="J90" s="237">
        <v>0</v>
      </c>
      <c r="K90" s="237">
        <v>0</v>
      </c>
      <c r="L90" s="238">
        <v>0</v>
      </c>
      <c r="M90" s="238">
        <v>0</v>
      </c>
      <c r="N90" s="238">
        <v>0</v>
      </c>
      <c r="O90" s="238">
        <v>0</v>
      </c>
      <c r="P90" s="170" t="s">
        <v>227</v>
      </c>
      <c r="Q90" s="170" t="s">
        <v>227</v>
      </c>
      <c r="R90" s="170" t="s">
        <v>227</v>
      </c>
      <c r="S90" s="170" t="s">
        <v>227</v>
      </c>
      <c r="T90" s="170" t="s">
        <v>227</v>
      </c>
      <c r="U90" s="170" t="s">
        <v>227</v>
      </c>
      <c r="V90" s="170" t="s">
        <v>227</v>
      </c>
      <c r="W90" s="170" t="s">
        <v>227</v>
      </c>
      <c r="X90" s="170" t="s">
        <v>227</v>
      </c>
      <c r="Y90" s="170" t="s">
        <v>227</v>
      </c>
      <c r="Z90" s="170" t="s">
        <v>227</v>
      </c>
      <c r="AA90" s="238">
        <v>0</v>
      </c>
    </row>
    <row r="91" spans="1:27" s="13" customFormat="1" ht="15.75">
      <c r="A91" s="33"/>
      <c r="B91" s="295"/>
      <c r="C91" s="231" t="s">
        <v>61</v>
      </c>
      <c r="D91" s="294"/>
      <c r="E91" s="306"/>
      <c r="F91" s="237">
        <v>0</v>
      </c>
      <c r="G91" s="237">
        <v>0</v>
      </c>
      <c r="H91" s="237">
        <v>0</v>
      </c>
      <c r="I91" s="237">
        <v>0</v>
      </c>
      <c r="J91" s="237">
        <v>0</v>
      </c>
      <c r="K91" s="237">
        <v>0</v>
      </c>
      <c r="L91" s="238">
        <v>0</v>
      </c>
      <c r="M91" s="238">
        <v>0</v>
      </c>
      <c r="N91" s="238">
        <v>0</v>
      </c>
      <c r="O91" s="238">
        <v>0</v>
      </c>
      <c r="P91" s="170" t="s">
        <v>227</v>
      </c>
      <c r="Q91" s="170" t="s">
        <v>227</v>
      </c>
      <c r="R91" s="170" t="s">
        <v>227</v>
      </c>
      <c r="S91" s="170" t="s">
        <v>227</v>
      </c>
      <c r="T91" s="170" t="s">
        <v>227</v>
      </c>
      <c r="U91" s="170" t="s">
        <v>227</v>
      </c>
      <c r="V91" s="170" t="s">
        <v>227</v>
      </c>
      <c r="W91" s="170" t="s">
        <v>227</v>
      </c>
      <c r="X91" s="170" t="s">
        <v>227</v>
      </c>
      <c r="Y91" s="170" t="s">
        <v>227</v>
      </c>
      <c r="Z91" s="170" t="s">
        <v>227</v>
      </c>
      <c r="AA91" s="238">
        <v>0</v>
      </c>
    </row>
    <row r="92" spans="1:27" s="13" customFormat="1" ht="15.75">
      <c r="A92" s="33"/>
      <c r="B92" s="295"/>
      <c r="C92" s="235" t="s">
        <v>62</v>
      </c>
      <c r="D92" s="294"/>
      <c r="E92" s="306"/>
      <c r="F92" s="237">
        <v>0</v>
      </c>
      <c r="G92" s="237">
        <v>0</v>
      </c>
      <c r="H92" s="237">
        <v>0</v>
      </c>
      <c r="I92" s="237">
        <v>0</v>
      </c>
      <c r="J92" s="237">
        <v>0</v>
      </c>
      <c r="K92" s="237">
        <v>0</v>
      </c>
      <c r="L92" s="238">
        <v>0</v>
      </c>
      <c r="M92" s="238">
        <v>0</v>
      </c>
      <c r="N92" s="238">
        <v>0</v>
      </c>
      <c r="O92" s="238">
        <v>0</v>
      </c>
      <c r="P92" s="170" t="s">
        <v>227</v>
      </c>
      <c r="Q92" s="170" t="s">
        <v>227</v>
      </c>
      <c r="R92" s="170" t="s">
        <v>227</v>
      </c>
      <c r="S92" s="170" t="s">
        <v>227</v>
      </c>
      <c r="T92" s="170" t="s">
        <v>227</v>
      </c>
      <c r="U92" s="170" t="s">
        <v>227</v>
      </c>
      <c r="V92" s="170" t="s">
        <v>227</v>
      </c>
      <c r="W92" s="170" t="s">
        <v>227</v>
      </c>
      <c r="X92" s="170" t="s">
        <v>227</v>
      </c>
      <c r="Y92" s="170" t="s">
        <v>227</v>
      </c>
      <c r="Z92" s="170" t="s">
        <v>227</v>
      </c>
      <c r="AA92" s="238">
        <v>0</v>
      </c>
    </row>
    <row r="93" spans="1:21" s="63" customFormat="1" ht="71.25" customHeight="1">
      <c r="A93" s="61"/>
      <c r="B93" s="61"/>
      <c r="C93" s="317" t="s">
        <v>237</v>
      </c>
      <c r="D93" s="317"/>
      <c r="E93" s="317"/>
      <c r="F93" s="317"/>
      <c r="G93" s="317"/>
      <c r="H93" s="317"/>
      <c r="I93" s="317"/>
      <c r="J93" s="76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62"/>
    </row>
    <row r="94" spans="2:27" ht="33.75" customHeight="1">
      <c r="B94" s="319"/>
      <c r="C94" s="319"/>
      <c r="D94" s="319"/>
      <c r="E94" s="319"/>
      <c r="F94" s="319"/>
      <c r="G94" s="319"/>
      <c r="H94" s="319"/>
      <c r="I94" s="76"/>
      <c r="J94" s="61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3"/>
      <c r="W94" s="63"/>
      <c r="X94" s="63"/>
      <c r="Y94" s="63"/>
      <c r="Z94" s="63"/>
      <c r="AA94" s="63"/>
    </row>
    <row r="95" spans="2:27" ht="38.25" customHeight="1">
      <c r="B95" s="319"/>
      <c r="C95" s="319"/>
      <c r="D95" s="319"/>
      <c r="E95" s="319"/>
      <c r="F95" s="319"/>
      <c r="G95" s="319"/>
      <c r="H95" s="319"/>
      <c r="I95" s="76"/>
      <c r="J95" s="61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3"/>
      <c r="W95" s="63"/>
      <c r="X95" s="63"/>
      <c r="Y95" s="63"/>
      <c r="Z95" s="63"/>
      <c r="AA95" s="63"/>
    </row>
    <row r="96" spans="9:23" ht="15"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14"/>
      <c r="W96" s="14"/>
    </row>
    <row r="97" ht="15.75">
      <c r="C97" s="16"/>
    </row>
  </sheetData>
  <sheetProtection/>
  <mergeCells count="49">
    <mergeCell ref="C93:I93"/>
    <mergeCell ref="L7:U7"/>
    <mergeCell ref="B95:H95"/>
    <mergeCell ref="B94:H94"/>
    <mergeCell ref="V18:X18"/>
    <mergeCell ref="C72:C73"/>
    <mergeCell ref="E79:E85"/>
    <mergeCell ref="E72:E73"/>
    <mergeCell ref="D79:D85"/>
    <mergeCell ref="B79:B85"/>
    <mergeCell ref="Y18:AA18"/>
    <mergeCell ref="V31:AA31"/>
    <mergeCell ref="P58:AA58"/>
    <mergeCell ref="C68:C69"/>
    <mergeCell ref="P31:U31"/>
    <mergeCell ref="B86:B92"/>
    <mergeCell ref="D86:D92"/>
    <mergeCell ref="E86:E92"/>
    <mergeCell ref="B72:B73"/>
    <mergeCell ref="E70:E71"/>
    <mergeCell ref="B70:B71"/>
    <mergeCell ref="B68:B69"/>
    <mergeCell ref="C70:C71"/>
    <mergeCell ref="E68:E69"/>
    <mergeCell ref="B39:B40"/>
    <mergeCell ref="C39:C40"/>
    <mergeCell ref="B52:B53"/>
    <mergeCell ref="E62:E67"/>
    <mergeCell ref="C52:C53"/>
    <mergeCell ref="B44:B49"/>
    <mergeCell ref="C37:C38"/>
    <mergeCell ref="D44:D49"/>
    <mergeCell ref="P18:R18"/>
    <mergeCell ref="S18:U18"/>
    <mergeCell ref="D62:D67"/>
    <mergeCell ref="B19:B21"/>
    <mergeCell ref="B23:B25"/>
    <mergeCell ref="E39:E40"/>
    <mergeCell ref="E37:E38"/>
    <mergeCell ref="A1:T2"/>
    <mergeCell ref="B4:S4"/>
    <mergeCell ref="E19:E22"/>
    <mergeCell ref="D19:D21"/>
    <mergeCell ref="B63:B67"/>
    <mergeCell ref="E44:E49"/>
    <mergeCell ref="D23:D25"/>
    <mergeCell ref="E23:E26"/>
    <mergeCell ref="E52:E53"/>
    <mergeCell ref="B37:B38"/>
  </mergeCells>
  <printOptions/>
  <pageMargins left="0.25" right="0.25" top="0.75" bottom="0.75" header="0.3" footer="0.3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="80" zoomScaleNormal="80" zoomScalePageLayoutView="0" workbookViewId="0" topLeftCell="A3">
      <selection activeCell="R20" sqref="R20"/>
    </sheetView>
  </sheetViews>
  <sheetFormatPr defaultColWidth="9.140625" defaultRowHeight="15"/>
  <cols>
    <col min="1" max="1" width="2.57421875" style="20" customWidth="1"/>
    <col min="2" max="2" width="4.00390625" style="20" customWidth="1"/>
    <col min="3" max="3" width="51.00390625" style="28" customWidth="1"/>
    <col min="4" max="4" width="14.8515625" style="19" customWidth="1"/>
    <col min="5" max="9" width="8.28125" style="20" customWidth="1"/>
    <col min="10" max="11" width="8.28125" style="18" customWidth="1"/>
    <col min="12" max="14" width="8.28125" style="33" customWidth="1"/>
    <col min="15" max="17" width="8.28125" style="0" customWidth="1"/>
    <col min="18" max="18" width="10.140625" style="0" customWidth="1"/>
  </cols>
  <sheetData>
    <row r="1" spans="1:14" s="13" customFormat="1" ht="27" customHeight="1">
      <c r="A1" s="289" t="s">
        <v>180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36"/>
    </row>
    <row r="2" spans="1:14" s="13" customFormat="1" ht="27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36"/>
    </row>
    <row r="3" spans="1:14" s="13" customFormat="1" ht="9.75" customHeight="1">
      <c r="A3" s="31"/>
      <c r="B3" s="31"/>
      <c r="C3" s="37"/>
      <c r="D3" s="84"/>
      <c r="E3" s="31"/>
      <c r="F3" s="31"/>
      <c r="G3" s="31"/>
      <c r="H3" s="31"/>
      <c r="I3" s="31"/>
      <c r="J3" s="33"/>
      <c r="K3" s="33"/>
      <c r="L3" s="33"/>
      <c r="M3" s="33"/>
      <c r="N3" s="33"/>
    </row>
    <row r="4" spans="2:10" ht="50.25" customHeight="1">
      <c r="B4" s="321" t="s">
        <v>166</v>
      </c>
      <c r="C4" s="321"/>
      <c r="D4" s="321"/>
      <c r="E4" s="321"/>
      <c r="F4" s="321"/>
      <c r="G4" s="321"/>
      <c r="H4" s="321"/>
      <c r="I4" s="321"/>
      <c r="J4" s="321"/>
    </row>
    <row r="5" spans="2:9" ht="13.5" customHeight="1" hidden="1">
      <c r="B5" s="21"/>
      <c r="C5" s="21"/>
      <c r="D5" s="21"/>
      <c r="E5" s="21"/>
      <c r="F5" s="21"/>
      <c r="G5" s="21"/>
      <c r="H5" s="21"/>
      <c r="I5" s="21"/>
    </row>
    <row r="6" spans="1:14" s="44" customFormat="1" ht="15">
      <c r="A6" s="40"/>
      <c r="B6" s="50" t="s">
        <v>201</v>
      </c>
      <c r="C6" s="50"/>
      <c r="D6" s="50"/>
      <c r="E6" s="24"/>
      <c r="F6" s="24"/>
      <c r="G6" s="41"/>
      <c r="H6" s="41"/>
      <c r="I6" s="41"/>
      <c r="J6" s="42"/>
      <c r="K6" s="42"/>
      <c r="L6" s="43"/>
      <c r="M6" s="43"/>
      <c r="N6" s="43"/>
    </row>
    <row r="7" spans="1:14" s="44" customFormat="1" ht="15">
      <c r="A7" s="40"/>
      <c r="B7" s="50" t="s">
        <v>191</v>
      </c>
      <c r="C7" s="50"/>
      <c r="D7" s="50"/>
      <c r="E7" s="26"/>
      <c r="F7" s="45"/>
      <c r="G7" s="45"/>
      <c r="H7" s="45"/>
      <c r="I7" s="45"/>
      <c r="J7" s="42"/>
      <c r="K7" s="42"/>
      <c r="L7" s="43"/>
      <c r="M7" s="43"/>
      <c r="N7" s="43"/>
    </row>
    <row r="8" spans="2:14" ht="15.75" customHeight="1">
      <c r="B8" s="22"/>
      <c r="C8" s="22"/>
      <c r="D8" s="22"/>
      <c r="E8" s="26"/>
      <c r="F8" s="26"/>
      <c r="G8" s="322" t="s">
        <v>167</v>
      </c>
      <c r="H8" s="322"/>
      <c r="I8" s="322"/>
      <c r="J8" s="322"/>
      <c r="K8" s="322"/>
      <c r="L8" s="322"/>
      <c r="M8" s="322"/>
      <c r="N8" s="322"/>
    </row>
    <row r="9" spans="2:9" ht="15.75" hidden="1">
      <c r="B9" s="22"/>
      <c r="C9" s="22"/>
      <c r="D9" s="22"/>
      <c r="E9" s="26"/>
      <c r="F9" s="26"/>
      <c r="G9" s="26"/>
      <c r="H9" s="26"/>
      <c r="I9" s="26"/>
    </row>
    <row r="10" spans="2:18" ht="36.75" customHeight="1">
      <c r="B10" s="128" t="s">
        <v>76</v>
      </c>
      <c r="C10" s="128" t="s">
        <v>77</v>
      </c>
      <c r="D10" s="128" t="s">
        <v>85</v>
      </c>
      <c r="E10" s="129" t="s">
        <v>162</v>
      </c>
      <c r="F10" s="129" t="s">
        <v>163</v>
      </c>
      <c r="G10" s="129" t="s">
        <v>164</v>
      </c>
      <c r="H10" s="129" t="s">
        <v>93</v>
      </c>
      <c r="I10" s="129" t="s">
        <v>90</v>
      </c>
      <c r="J10" s="129">
        <v>2015</v>
      </c>
      <c r="K10" s="129" t="s">
        <v>169</v>
      </c>
      <c r="L10" s="129" t="s">
        <v>178</v>
      </c>
      <c r="M10" s="129" t="s">
        <v>186</v>
      </c>
      <c r="N10" s="129" t="s">
        <v>195</v>
      </c>
      <c r="O10" s="139" t="s">
        <v>200</v>
      </c>
      <c r="P10" s="139">
        <v>2021</v>
      </c>
      <c r="Q10" s="139" t="s">
        <v>233</v>
      </c>
      <c r="R10" s="139" t="s">
        <v>263</v>
      </c>
    </row>
    <row r="11" spans="2:18" ht="60">
      <c r="B11" s="130">
        <v>1</v>
      </c>
      <c r="C11" s="121" t="s">
        <v>80</v>
      </c>
      <c r="D11" s="130" t="s">
        <v>5</v>
      </c>
      <c r="E11" s="131">
        <v>1.05</v>
      </c>
      <c r="F11" s="131">
        <v>0.87</v>
      </c>
      <c r="G11" s="131">
        <v>0.73</v>
      </c>
      <c r="H11" s="131">
        <v>0.54</v>
      </c>
      <c r="I11" s="131">
        <v>0.53</v>
      </c>
      <c r="J11" s="132">
        <v>0.42</v>
      </c>
      <c r="K11" s="132">
        <v>0.63</v>
      </c>
      <c r="L11" s="132">
        <v>0.17</v>
      </c>
      <c r="M11" s="132">
        <v>0.15</v>
      </c>
      <c r="N11" s="132">
        <v>0.13</v>
      </c>
      <c r="O11" s="140">
        <v>1.63</v>
      </c>
      <c r="P11" s="133">
        <v>0.41</v>
      </c>
      <c r="Q11" s="140">
        <v>0.17</v>
      </c>
      <c r="R11" s="133">
        <v>0.12</v>
      </c>
    </row>
    <row r="12" spans="2:18" ht="30">
      <c r="B12" s="130">
        <v>2</v>
      </c>
      <c r="C12" s="121" t="s">
        <v>6</v>
      </c>
      <c r="D12" s="130" t="s">
        <v>1</v>
      </c>
      <c r="E12" s="130">
        <v>63</v>
      </c>
      <c r="F12" s="130">
        <v>51</v>
      </c>
      <c r="G12" s="130">
        <v>42</v>
      </c>
      <c r="H12" s="130">
        <v>30</v>
      </c>
      <c r="I12" s="130">
        <v>29</v>
      </c>
      <c r="J12" s="133">
        <v>23</v>
      </c>
      <c r="K12" s="133">
        <v>34</v>
      </c>
      <c r="L12" s="133">
        <v>9</v>
      </c>
      <c r="M12" s="133">
        <v>8</v>
      </c>
      <c r="N12" s="133">
        <v>7</v>
      </c>
      <c r="O12" s="141">
        <v>88</v>
      </c>
      <c r="P12" s="133">
        <v>22</v>
      </c>
      <c r="Q12" s="140">
        <v>9</v>
      </c>
      <c r="R12" s="133">
        <v>6</v>
      </c>
    </row>
    <row r="13" spans="1:18" s="13" customFormat="1" ht="30">
      <c r="A13" s="31"/>
      <c r="B13" s="130">
        <v>3</v>
      </c>
      <c r="C13" s="121" t="s">
        <v>10</v>
      </c>
      <c r="D13" s="130" t="s">
        <v>1</v>
      </c>
      <c r="E13" s="134">
        <v>3416</v>
      </c>
      <c r="F13" s="134">
        <v>3405</v>
      </c>
      <c r="G13" s="134">
        <v>3260</v>
      </c>
      <c r="H13" s="134">
        <v>2706</v>
      </c>
      <c r="I13" s="134">
        <v>2742</v>
      </c>
      <c r="J13" s="134">
        <v>2671</v>
      </c>
      <c r="K13" s="134">
        <v>2547</v>
      </c>
      <c r="L13" s="134">
        <v>2686</v>
      </c>
      <c r="M13" s="134">
        <v>2765</v>
      </c>
      <c r="N13" s="134">
        <v>2857</v>
      </c>
      <c r="O13" s="134">
        <v>2899</v>
      </c>
      <c r="P13" s="142">
        <v>2988</v>
      </c>
      <c r="Q13" s="274">
        <v>3148</v>
      </c>
      <c r="R13" s="278">
        <v>3144</v>
      </c>
    </row>
    <row r="14" spans="1:18" s="13" customFormat="1" ht="57" customHeight="1">
      <c r="A14" s="31"/>
      <c r="B14" s="130">
        <v>4</v>
      </c>
      <c r="C14" s="121" t="s">
        <v>160</v>
      </c>
      <c r="D14" s="130" t="s">
        <v>165</v>
      </c>
      <c r="E14" s="117">
        <v>1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17">
        <v>1</v>
      </c>
      <c r="L14" s="117">
        <v>1</v>
      </c>
      <c r="M14" s="117">
        <v>1</v>
      </c>
      <c r="N14" s="117">
        <v>1</v>
      </c>
      <c r="O14" s="117">
        <v>1</v>
      </c>
      <c r="P14" s="142">
        <v>1</v>
      </c>
      <c r="Q14" s="274">
        <v>1</v>
      </c>
      <c r="R14" s="278">
        <v>1</v>
      </c>
    </row>
    <row r="15" spans="2:18" ht="15">
      <c r="B15" s="130">
        <v>5</v>
      </c>
      <c r="C15" s="121" t="s">
        <v>0</v>
      </c>
      <c r="D15" s="130" t="s">
        <v>1</v>
      </c>
      <c r="E15" s="135">
        <v>10017</v>
      </c>
      <c r="F15" s="135">
        <v>9859</v>
      </c>
      <c r="G15" s="135">
        <v>9714</v>
      </c>
      <c r="H15" s="135">
        <v>9597</v>
      </c>
      <c r="I15" s="135">
        <v>9479</v>
      </c>
      <c r="J15" s="133">
        <v>9440</v>
      </c>
      <c r="K15" s="133">
        <v>9354</v>
      </c>
      <c r="L15" s="133">
        <v>9315</v>
      </c>
      <c r="M15" s="133">
        <v>9250</v>
      </c>
      <c r="N15" s="135">
        <v>9062</v>
      </c>
      <c r="O15" s="135">
        <v>8829</v>
      </c>
      <c r="P15" s="135">
        <v>10182</v>
      </c>
      <c r="Q15" s="275">
        <v>10180</v>
      </c>
      <c r="R15" s="135">
        <v>10180</v>
      </c>
    </row>
    <row r="16" spans="2:18" ht="60">
      <c r="B16" s="130">
        <v>6</v>
      </c>
      <c r="C16" s="136" t="s">
        <v>8</v>
      </c>
      <c r="D16" s="130" t="s">
        <v>5</v>
      </c>
      <c r="E16" s="137">
        <v>4.24</v>
      </c>
      <c r="F16" s="137">
        <v>3.78</v>
      </c>
      <c r="G16" s="137">
        <v>3.23</v>
      </c>
      <c r="H16" s="137">
        <v>3.26</v>
      </c>
      <c r="I16" s="137">
        <v>3.25</v>
      </c>
      <c r="J16" s="133">
        <v>3.24</v>
      </c>
      <c r="K16" s="133">
        <v>3.32</v>
      </c>
      <c r="L16" s="133">
        <v>3.35</v>
      </c>
      <c r="M16" s="132">
        <v>3.28</v>
      </c>
      <c r="N16" s="133">
        <v>3.34</v>
      </c>
      <c r="O16" s="260">
        <v>3.9</v>
      </c>
      <c r="P16" s="142">
        <v>3.71</v>
      </c>
      <c r="Q16" s="276">
        <v>1.22</v>
      </c>
      <c r="R16" s="279">
        <v>1.54</v>
      </c>
    </row>
    <row r="17" spans="2:18" ht="30">
      <c r="B17" s="130">
        <v>7</v>
      </c>
      <c r="C17" s="136" t="s">
        <v>9</v>
      </c>
      <c r="D17" s="130" t="s">
        <v>1</v>
      </c>
      <c r="E17" s="135">
        <v>255</v>
      </c>
      <c r="F17" s="135">
        <v>221</v>
      </c>
      <c r="G17" s="135">
        <v>185</v>
      </c>
      <c r="H17" s="135">
        <v>180</v>
      </c>
      <c r="I17" s="135">
        <v>179</v>
      </c>
      <c r="J17" s="133">
        <v>176</v>
      </c>
      <c r="K17" s="133">
        <v>180</v>
      </c>
      <c r="L17" s="133">
        <v>181</v>
      </c>
      <c r="M17" s="133">
        <v>177</v>
      </c>
      <c r="N17" s="133">
        <v>180</v>
      </c>
      <c r="O17" s="140">
        <v>210</v>
      </c>
      <c r="P17" s="142">
        <v>200</v>
      </c>
      <c r="Q17" s="276">
        <v>62</v>
      </c>
      <c r="R17" s="279">
        <v>79</v>
      </c>
    </row>
    <row r="18" spans="2:18" ht="15">
      <c r="B18" s="130">
        <v>8</v>
      </c>
      <c r="C18" s="136" t="s">
        <v>12</v>
      </c>
      <c r="D18" s="130" t="s">
        <v>1</v>
      </c>
      <c r="E18" s="135">
        <v>5850</v>
      </c>
      <c r="F18" s="135">
        <v>5700</v>
      </c>
      <c r="G18" s="135">
        <v>5575</v>
      </c>
      <c r="H18" s="135">
        <v>5373</v>
      </c>
      <c r="I18" s="135">
        <v>5365</v>
      </c>
      <c r="J18" s="135">
        <v>5288</v>
      </c>
      <c r="K18" s="135">
        <v>5210</v>
      </c>
      <c r="L18" s="135">
        <v>5176</v>
      </c>
      <c r="M18" s="135">
        <v>5125</v>
      </c>
      <c r="N18" s="135">
        <v>5145</v>
      </c>
      <c r="O18" s="135">
        <v>5056</v>
      </c>
      <c r="P18" s="135">
        <v>5106</v>
      </c>
      <c r="Q18" s="275" t="s">
        <v>234</v>
      </c>
      <c r="R18" s="135"/>
    </row>
    <row r="19" spans="1:18" ht="45">
      <c r="A19" s="18"/>
      <c r="B19" s="130">
        <v>9</v>
      </c>
      <c r="C19" s="136" t="s">
        <v>192</v>
      </c>
      <c r="D19" s="130" t="s">
        <v>1</v>
      </c>
      <c r="E19" s="135">
        <v>8129</v>
      </c>
      <c r="F19" s="135">
        <v>7969</v>
      </c>
      <c r="G19" s="135">
        <v>7377</v>
      </c>
      <c r="H19" s="135">
        <v>6433</v>
      </c>
      <c r="I19" s="135">
        <v>6487</v>
      </c>
      <c r="J19" s="135">
        <v>6813</v>
      </c>
      <c r="K19" s="135">
        <v>5117</v>
      </c>
      <c r="L19" s="135">
        <v>5053</v>
      </c>
      <c r="M19" s="135">
        <v>5075</v>
      </c>
      <c r="N19" s="161">
        <v>5121</v>
      </c>
      <c r="O19" s="161">
        <v>5926</v>
      </c>
      <c r="P19" s="138">
        <v>5971</v>
      </c>
      <c r="Q19" s="277">
        <f>'Показатели регионы'!O63</f>
        <v>5983</v>
      </c>
      <c r="R19" s="138">
        <f>'Показатели регионы'!AA63</f>
        <v>5899</v>
      </c>
    </row>
    <row r="20" spans="1:14" s="63" customFormat="1" ht="63" customHeight="1">
      <c r="A20" s="61"/>
      <c r="B20" s="61"/>
      <c r="C20" s="323" t="s">
        <v>264</v>
      </c>
      <c r="D20" s="323"/>
      <c r="E20" s="323"/>
      <c r="F20" s="61"/>
      <c r="G20" s="61"/>
      <c r="H20" s="61"/>
      <c r="I20" s="61"/>
      <c r="J20" s="62"/>
      <c r="K20" s="62"/>
      <c r="L20" s="62"/>
      <c r="M20" s="62"/>
      <c r="N20" s="62"/>
    </row>
    <row r="21" spans="2:16" ht="25.5" customHeight="1">
      <c r="B21" s="61"/>
      <c r="C21" s="75"/>
      <c r="D21" s="76"/>
      <c r="E21" s="61"/>
      <c r="F21" s="61"/>
      <c r="G21" s="61"/>
      <c r="H21" s="61"/>
      <c r="I21" s="61"/>
      <c r="J21" s="62"/>
      <c r="K21" s="62"/>
      <c r="L21" s="62"/>
      <c r="M21" s="62"/>
      <c r="N21" s="62"/>
      <c r="O21" s="63"/>
      <c r="P21" s="63"/>
    </row>
    <row r="22" spans="2:16" ht="48.75" customHeight="1">
      <c r="B22" s="319"/>
      <c r="C22" s="319"/>
      <c r="D22" s="319"/>
      <c r="E22" s="319"/>
      <c r="F22" s="319"/>
      <c r="G22" s="319"/>
      <c r="H22" s="319"/>
      <c r="I22" s="61"/>
      <c r="J22" s="62"/>
      <c r="K22" s="62"/>
      <c r="L22" s="62"/>
      <c r="M22" s="62"/>
      <c r="N22" s="62"/>
      <c r="O22" s="63"/>
      <c r="P22" s="63"/>
    </row>
    <row r="23" spans="2:16" ht="32.25" customHeight="1">
      <c r="B23" s="320"/>
      <c r="C23" s="320"/>
      <c r="D23" s="320"/>
      <c r="E23" s="320"/>
      <c r="F23" s="320"/>
      <c r="G23" s="320"/>
      <c r="H23" s="320"/>
      <c r="I23" s="61"/>
      <c r="J23" s="62"/>
      <c r="K23" s="62"/>
      <c r="L23" s="62"/>
      <c r="M23" s="62"/>
      <c r="N23" s="62"/>
      <c r="O23" s="63"/>
      <c r="P23" s="63"/>
    </row>
    <row r="24" ht="15">
      <c r="C24" s="37"/>
    </row>
  </sheetData>
  <sheetProtection/>
  <mergeCells count="6">
    <mergeCell ref="B23:H23"/>
    <mergeCell ref="B4:J4"/>
    <mergeCell ref="A1:M2"/>
    <mergeCell ref="G8:N8"/>
    <mergeCell ref="B22:H22"/>
    <mergeCell ref="C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3.8515625" style="2" customWidth="1"/>
    <col min="5" max="5" width="6.140625" style="2" customWidth="1"/>
    <col min="6" max="7" width="12.421875" style="2" customWidth="1"/>
    <col min="8" max="8" width="8.7109375" style="2" customWidth="1"/>
    <col min="9" max="10" width="13.710937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384" width="9.140625" style="2" customWidth="1"/>
  </cols>
  <sheetData>
    <row r="1" ht="11.25" customHeight="1"/>
    <row r="2" spans="2:15" ht="45.75" customHeight="1">
      <c r="B2" s="331" t="s">
        <v>158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7:9" ht="12" customHeight="1">
      <c r="G3" s="10"/>
      <c r="H3" s="10"/>
      <c r="I3" s="10"/>
    </row>
    <row r="4" spans="2:15" ht="18.75" customHeight="1">
      <c r="B4" s="328" t="s">
        <v>76</v>
      </c>
      <c r="C4" s="328" t="s">
        <v>154</v>
      </c>
      <c r="D4" s="332" t="s">
        <v>155</v>
      </c>
      <c r="E4" s="328" t="s">
        <v>118</v>
      </c>
      <c r="F4" s="328"/>
      <c r="G4" s="328"/>
      <c r="H4" s="328"/>
      <c r="I4" s="328"/>
      <c r="J4" s="325" t="s">
        <v>155</v>
      </c>
      <c r="K4" s="328" t="s">
        <v>118</v>
      </c>
      <c r="L4" s="328"/>
      <c r="M4" s="328"/>
      <c r="N4" s="328"/>
      <c r="O4" s="328"/>
    </row>
    <row r="5" spans="2:15" ht="15" customHeight="1">
      <c r="B5" s="328"/>
      <c r="C5" s="328"/>
      <c r="D5" s="333"/>
      <c r="E5" s="328" t="s">
        <v>151</v>
      </c>
      <c r="F5" s="328" t="s">
        <v>51</v>
      </c>
      <c r="G5" s="328"/>
      <c r="H5" s="328"/>
      <c r="I5" s="328"/>
      <c r="J5" s="326"/>
      <c r="K5" s="328" t="s">
        <v>151</v>
      </c>
      <c r="L5" s="328" t="s">
        <v>51</v>
      </c>
      <c r="M5" s="328"/>
      <c r="N5" s="328"/>
      <c r="O5" s="328"/>
    </row>
    <row r="6" spans="2:15" ht="42" customHeight="1">
      <c r="B6" s="328"/>
      <c r="C6" s="328"/>
      <c r="D6" s="334"/>
      <c r="E6" s="328"/>
      <c r="F6" s="1" t="s">
        <v>147</v>
      </c>
      <c r="G6" s="1" t="s">
        <v>148</v>
      </c>
      <c r="H6" s="1" t="s">
        <v>149</v>
      </c>
      <c r="I6" s="1" t="s">
        <v>150</v>
      </c>
      <c r="J6" s="327"/>
      <c r="K6" s="328"/>
      <c r="L6" s="1" t="s">
        <v>147</v>
      </c>
      <c r="M6" s="1" t="s">
        <v>148</v>
      </c>
      <c r="N6" s="1" t="s">
        <v>149</v>
      </c>
      <c r="O6" s="1" t="s">
        <v>150</v>
      </c>
    </row>
    <row r="7" spans="2:15" ht="42" customHeight="1">
      <c r="B7" s="328"/>
      <c r="C7" s="328"/>
      <c r="D7" s="329" t="s">
        <v>156</v>
      </c>
      <c r="E7" s="329"/>
      <c r="F7" s="329"/>
      <c r="G7" s="329"/>
      <c r="H7" s="329"/>
      <c r="I7" s="330"/>
      <c r="J7" s="328" t="s">
        <v>157</v>
      </c>
      <c r="K7" s="328"/>
      <c r="L7" s="328"/>
      <c r="M7" s="328"/>
      <c r="N7" s="328"/>
      <c r="O7" s="328"/>
    </row>
    <row r="8" spans="2:15" ht="32.25" customHeight="1">
      <c r="B8" s="324" t="s">
        <v>146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2:15" ht="15">
      <c r="B9" s="8">
        <v>1</v>
      </c>
      <c r="C9" s="6" t="s">
        <v>119</v>
      </c>
      <c r="D9" s="6"/>
      <c r="E9" s="6"/>
      <c r="F9" s="6"/>
      <c r="G9" s="6"/>
      <c r="H9" s="6"/>
      <c r="I9" s="6"/>
      <c r="J9" s="4"/>
      <c r="K9" s="4"/>
      <c r="L9" s="4"/>
      <c r="M9" s="4"/>
      <c r="N9" s="4"/>
      <c r="O9" s="4"/>
    </row>
    <row r="10" spans="2:15" ht="15">
      <c r="B10" s="8">
        <v>2</v>
      </c>
      <c r="C10" s="6" t="s">
        <v>120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</row>
    <row r="11" spans="2:15" ht="15">
      <c r="B11" s="8">
        <v>3</v>
      </c>
      <c r="C11" s="6" t="s">
        <v>121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</row>
    <row r="12" spans="2:15" ht="15">
      <c r="B12" s="8">
        <v>4</v>
      </c>
      <c r="C12" s="6" t="s">
        <v>122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</row>
    <row r="13" spans="2:15" ht="30">
      <c r="B13" s="8">
        <v>5</v>
      </c>
      <c r="C13" s="6" t="s">
        <v>123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</row>
    <row r="14" spans="2:15" ht="15">
      <c r="B14" s="8">
        <v>6</v>
      </c>
      <c r="C14" s="6" t="s">
        <v>124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</row>
    <row r="15" spans="2:15" ht="15">
      <c r="B15" s="8">
        <v>7</v>
      </c>
      <c r="C15" s="6" t="s">
        <v>125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</row>
    <row r="16" spans="2:15" ht="15">
      <c r="B16" s="8">
        <v>8</v>
      </c>
      <c r="C16" s="6" t="s">
        <v>126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</row>
    <row r="17" spans="2:15" ht="15">
      <c r="B17" s="8">
        <v>9</v>
      </c>
      <c r="C17" s="6" t="s">
        <v>127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</row>
    <row r="18" spans="2:15" ht="15">
      <c r="B18" s="8">
        <v>10</v>
      </c>
      <c r="C18" s="6" t="s">
        <v>128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</row>
    <row r="19" spans="2:15" ht="30" customHeight="1">
      <c r="B19" s="324" t="s">
        <v>145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</row>
    <row r="20" spans="2:15" ht="15">
      <c r="B20" s="8">
        <v>11</v>
      </c>
      <c r="C20" s="6" t="s">
        <v>129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</row>
    <row r="21" spans="2:15" ht="30">
      <c r="B21" s="9">
        <v>12</v>
      </c>
      <c r="C21" s="6" t="s">
        <v>130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</row>
    <row r="22" spans="2:15" ht="16.5" customHeight="1">
      <c r="B22" s="8">
        <v>13</v>
      </c>
      <c r="C22" s="6" t="s">
        <v>153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</row>
    <row r="23" spans="2:15" ht="15">
      <c r="B23" s="8">
        <v>14</v>
      </c>
      <c r="C23" s="6" t="s">
        <v>131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</row>
    <row r="24" spans="2:15" ht="30">
      <c r="B24" s="9">
        <v>15</v>
      </c>
      <c r="C24" s="6" t="s">
        <v>152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</row>
    <row r="25" spans="2:15" ht="30">
      <c r="B25" s="8">
        <v>16</v>
      </c>
      <c r="C25" s="6" t="s">
        <v>132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</row>
    <row r="26" spans="2:15" ht="17.25" customHeight="1">
      <c r="B26" s="8">
        <v>17</v>
      </c>
      <c r="C26" s="6" t="s">
        <v>133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</row>
    <row r="27" spans="2:15" ht="17.25" customHeight="1">
      <c r="B27" s="9">
        <v>18</v>
      </c>
      <c r="C27" s="6" t="s">
        <v>134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</row>
    <row r="28" spans="2:15" ht="17.25" customHeight="1">
      <c r="B28" s="8">
        <v>19</v>
      </c>
      <c r="C28" s="6" t="s">
        <v>135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</row>
    <row r="29" spans="2:15" ht="17.25" customHeight="1">
      <c r="B29" s="8">
        <v>20</v>
      </c>
      <c r="C29" s="6" t="s">
        <v>136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</row>
    <row r="30" spans="2:15" ht="45">
      <c r="B30" s="9">
        <v>21</v>
      </c>
      <c r="C30" s="6" t="s">
        <v>137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</row>
    <row r="31" spans="2:15" ht="15.75" customHeight="1">
      <c r="B31" s="8">
        <v>22</v>
      </c>
      <c r="C31" s="6" t="s">
        <v>138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</row>
    <row r="32" spans="2:15" ht="15.75" customHeight="1">
      <c r="B32" s="8">
        <v>23</v>
      </c>
      <c r="C32" s="6" t="s">
        <v>139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</row>
    <row r="33" spans="2:15" ht="15.75" customHeight="1">
      <c r="B33" s="9">
        <v>24</v>
      </c>
      <c r="C33" s="6" t="s">
        <v>140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</row>
    <row r="34" spans="2:15" ht="32.25" customHeight="1">
      <c r="B34" s="8">
        <v>25</v>
      </c>
      <c r="C34" s="6" t="s">
        <v>141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</row>
    <row r="35" spans="2:15" ht="32.25" customHeight="1">
      <c r="B35" s="8">
        <v>26</v>
      </c>
      <c r="C35" s="6" t="s">
        <v>142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</row>
    <row r="36" spans="2:15" ht="48.75" customHeight="1">
      <c r="B36" s="9">
        <v>27</v>
      </c>
      <c r="C36" s="7" t="s">
        <v>143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</row>
    <row r="37" spans="2:15" ht="32.25" customHeight="1">
      <c r="B37" s="8">
        <v>28</v>
      </c>
      <c r="C37" s="6" t="s">
        <v>144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</row>
  </sheetData>
  <sheetProtection/>
  <mergeCells count="15">
    <mergeCell ref="B2:O2"/>
    <mergeCell ref="D4:D6"/>
    <mergeCell ref="F5:I5"/>
    <mergeCell ref="E5:E6"/>
    <mergeCell ref="E4:I4"/>
    <mergeCell ref="B19:O19"/>
    <mergeCell ref="J4:J6"/>
    <mergeCell ref="K4:O4"/>
    <mergeCell ref="K5:K6"/>
    <mergeCell ref="L5:O5"/>
    <mergeCell ref="D7:I7"/>
    <mergeCell ref="J7:O7"/>
    <mergeCell ref="C4:C7"/>
    <mergeCell ref="B4:B7"/>
    <mergeCell ref="B8:O8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U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3.8515625" style="2" customWidth="1"/>
    <col min="5" max="5" width="6.140625" style="2" customWidth="1"/>
    <col min="6" max="7" width="12.421875" style="2" customWidth="1"/>
    <col min="8" max="8" width="8.7109375" style="2" customWidth="1"/>
    <col min="9" max="10" width="13.710937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" width="13.00390625" style="2" customWidth="1"/>
    <col min="17" max="17" width="9.140625" style="2" customWidth="1"/>
    <col min="18" max="18" width="11.8515625" style="2" customWidth="1"/>
    <col min="19" max="19" width="12.7109375" style="2" customWidth="1"/>
    <col min="20" max="20" width="9.140625" style="2" customWidth="1"/>
    <col min="21" max="21" width="13.421875" style="2" customWidth="1"/>
    <col min="22" max="16384" width="9.140625" style="2" customWidth="1"/>
  </cols>
  <sheetData>
    <row r="2" spans="2:19" ht="16.5" customHeight="1">
      <c r="B2" s="331" t="s">
        <v>158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7:9" ht="15">
      <c r="G3" s="10"/>
      <c r="H3" s="10"/>
      <c r="I3" s="10"/>
    </row>
    <row r="4" spans="2:21" ht="15">
      <c r="B4" s="328" t="s">
        <v>76</v>
      </c>
      <c r="C4" s="328" t="s">
        <v>154</v>
      </c>
      <c r="D4" s="332" t="s">
        <v>155</v>
      </c>
      <c r="E4" s="328" t="s">
        <v>118</v>
      </c>
      <c r="F4" s="328"/>
      <c r="G4" s="328"/>
      <c r="H4" s="328"/>
      <c r="I4" s="328"/>
      <c r="J4" s="325" t="s">
        <v>155</v>
      </c>
      <c r="K4" s="328" t="s">
        <v>118</v>
      </c>
      <c r="L4" s="328"/>
      <c r="M4" s="328"/>
      <c r="N4" s="328"/>
      <c r="O4" s="328"/>
      <c r="P4" s="325" t="s">
        <v>155</v>
      </c>
      <c r="Q4" s="328" t="s">
        <v>118</v>
      </c>
      <c r="R4" s="328"/>
      <c r="S4" s="328"/>
      <c r="T4" s="328"/>
      <c r="U4" s="328"/>
    </row>
    <row r="5" spans="2:21" ht="15" customHeight="1">
      <c r="B5" s="328"/>
      <c r="C5" s="328"/>
      <c r="D5" s="333"/>
      <c r="E5" s="328" t="s">
        <v>151</v>
      </c>
      <c r="F5" s="328" t="s">
        <v>51</v>
      </c>
      <c r="G5" s="328"/>
      <c r="H5" s="328"/>
      <c r="I5" s="328"/>
      <c r="J5" s="326"/>
      <c r="K5" s="328" t="s">
        <v>151</v>
      </c>
      <c r="L5" s="328" t="s">
        <v>51</v>
      </c>
      <c r="M5" s="328"/>
      <c r="N5" s="328"/>
      <c r="O5" s="328"/>
      <c r="P5" s="326"/>
      <c r="Q5" s="328" t="s">
        <v>151</v>
      </c>
      <c r="R5" s="328" t="s">
        <v>51</v>
      </c>
      <c r="S5" s="328"/>
      <c r="T5" s="328"/>
      <c r="U5" s="328"/>
    </row>
    <row r="6" spans="2:21" ht="38.25">
      <c r="B6" s="328"/>
      <c r="C6" s="328"/>
      <c r="D6" s="334"/>
      <c r="E6" s="328"/>
      <c r="F6" s="1" t="s">
        <v>147</v>
      </c>
      <c r="G6" s="1" t="s">
        <v>148</v>
      </c>
      <c r="H6" s="1" t="s">
        <v>149</v>
      </c>
      <c r="I6" s="1" t="s">
        <v>150</v>
      </c>
      <c r="J6" s="327"/>
      <c r="K6" s="328"/>
      <c r="L6" s="1" t="s">
        <v>147</v>
      </c>
      <c r="M6" s="1" t="s">
        <v>148</v>
      </c>
      <c r="N6" s="1" t="s">
        <v>149</v>
      </c>
      <c r="O6" s="1" t="s">
        <v>150</v>
      </c>
      <c r="P6" s="327"/>
      <c r="Q6" s="328"/>
      <c r="R6" s="1" t="s">
        <v>147</v>
      </c>
      <c r="S6" s="1" t="s">
        <v>148</v>
      </c>
      <c r="T6" s="1" t="s">
        <v>149</v>
      </c>
      <c r="U6" s="1" t="s">
        <v>150</v>
      </c>
    </row>
    <row r="7" spans="2:21" ht="15">
      <c r="B7" s="328"/>
      <c r="C7" s="328"/>
      <c r="D7" s="329" t="s">
        <v>156</v>
      </c>
      <c r="E7" s="329"/>
      <c r="F7" s="329"/>
      <c r="G7" s="329"/>
      <c r="H7" s="329"/>
      <c r="I7" s="330"/>
      <c r="J7" s="328" t="s">
        <v>157</v>
      </c>
      <c r="K7" s="328"/>
      <c r="L7" s="328"/>
      <c r="M7" s="328"/>
      <c r="N7" s="328"/>
      <c r="O7" s="328"/>
      <c r="P7" s="328" t="s">
        <v>168</v>
      </c>
      <c r="Q7" s="328"/>
      <c r="R7" s="328"/>
      <c r="S7" s="328"/>
      <c r="T7" s="328"/>
      <c r="U7" s="328"/>
    </row>
    <row r="8" spans="2:21" ht="18.75" customHeight="1">
      <c r="B8" s="324" t="s">
        <v>146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2:21" ht="15">
      <c r="B9" s="11">
        <v>1</v>
      </c>
      <c r="C9" s="12" t="s">
        <v>119</v>
      </c>
      <c r="D9" s="12"/>
      <c r="E9" s="12"/>
      <c r="F9" s="12"/>
      <c r="G9" s="12"/>
      <c r="H9" s="12"/>
      <c r="I9" s="12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2:21" ht="15">
      <c r="B10" s="8">
        <v>2</v>
      </c>
      <c r="C10" s="6" t="s">
        <v>120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5">
      <c r="B11" s="8">
        <v>3</v>
      </c>
      <c r="C11" s="6" t="s">
        <v>121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">
      <c r="B12" s="8">
        <v>4</v>
      </c>
      <c r="C12" s="6" t="s">
        <v>122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30">
      <c r="B13" s="8">
        <v>5</v>
      </c>
      <c r="C13" s="6" t="s">
        <v>123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">
      <c r="B14" s="8">
        <v>6</v>
      </c>
      <c r="C14" s="6" t="s">
        <v>124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8">
        <v>7</v>
      </c>
      <c r="C15" s="6" t="s">
        <v>125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5">
      <c r="B16" s="8">
        <v>8</v>
      </c>
      <c r="C16" s="6" t="s">
        <v>126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5">
      <c r="B17" s="8">
        <v>9</v>
      </c>
      <c r="C17" s="6" t="s">
        <v>127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5">
      <c r="B18" s="8">
        <v>10</v>
      </c>
      <c r="C18" s="6" t="s">
        <v>128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20.25" customHeight="1">
      <c r="B19" s="335" t="s">
        <v>145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7"/>
    </row>
    <row r="20" spans="2:21" ht="15">
      <c r="B20" s="8">
        <v>11</v>
      </c>
      <c r="C20" s="6" t="s">
        <v>129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30">
      <c r="B21" s="9">
        <v>12</v>
      </c>
      <c r="C21" s="6" t="s">
        <v>130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30">
      <c r="B22" s="8">
        <v>13</v>
      </c>
      <c r="C22" s="6" t="s">
        <v>153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">
      <c r="B23" s="8">
        <v>14</v>
      </c>
      <c r="C23" s="6" t="s">
        <v>131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30">
      <c r="B24" s="9">
        <v>15</v>
      </c>
      <c r="C24" s="6" t="s">
        <v>152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30">
      <c r="B25" s="8">
        <v>16</v>
      </c>
      <c r="C25" s="6" t="s">
        <v>132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8">
        <v>17</v>
      </c>
      <c r="C26" s="6" t="s">
        <v>133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5">
      <c r="B27" s="9">
        <v>18</v>
      </c>
      <c r="C27" s="6" t="s">
        <v>134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5">
      <c r="B28" s="8">
        <v>19</v>
      </c>
      <c r="C28" s="6" t="s">
        <v>135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5">
      <c r="B29" s="8">
        <v>20</v>
      </c>
      <c r="C29" s="6" t="s">
        <v>136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45">
      <c r="B30" s="9">
        <v>21</v>
      </c>
      <c r="C30" s="6" t="s">
        <v>137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>
      <c r="B31" s="8">
        <v>22</v>
      </c>
      <c r="C31" s="6" t="s">
        <v>138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">
      <c r="B32" s="8">
        <v>23</v>
      </c>
      <c r="C32" s="6" t="s">
        <v>139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">
      <c r="B33" s="9">
        <v>24</v>
      </c>
      <c r="C33" s="6" t="s">
        <v>140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30">
      <c r="B34" s="8">
        <v>25</v>
      </c>
      <c r="C34" s="6" t="s">
        <v>141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30">
      <c r="B35" s="8">
        <v>26</v>
      </c>
      <c r="C35" s="6" t="s">
        <v>142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45">
      <c r="B36" s="9">
        <v>27</v>
      </c>
      <c r="C36" s="7" t="s">
        <v>143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30">
      <c r="B37" s="8">
        <v>28</v>
      </c>
      <c r="C37" s="6" t="s">
        <v>144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0">
    <mergeCell ref="P7:U7"/>
    <mergeCell ref="P4:P6"/>
    <mergeCell ref="Q4:U4"/>
    <mergeCell ref="Q5:Q6"/>
    <mergeCell ref="R5:U5"/>
    <mergeCell ref="F5:I5"/>
    <mergeCell ref="K5:K6"/>
    <mergeCell ref="L5:O5"/>
    <mergeCell ref="D7:I7"/>
    <mergeCell ref="J7:O7"/>
    <mergeCell ref="B8:U8"/>
    <mergeCell ref="B2:S2"/>
    <mergeCell ref="B19:U19"/>
    <mergeCell ref="B4:B7"/>
    <mergeCell ref="C4:C7"/>
    <mergeCell ref="D4:D6"/>
    <mergeCell ref="E4:I4"/>
    <mergeCell ref="J4:J6"/>
    <mergeCell ref="K4:O4"/>
    <mergeCell ref="E5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.1484375" style="2" customWidth="1"/>
    <col min="2" max="2" width="4.8515625" style="3" customWidth="1"/>
    <col min="3" max="3" width="55.57421875" style="2" customWidth="1"/>
    <col min="4" max="4" width="12.8515625" style="2" customWidth="1"/>
    <col min="5" max="5" width="6.140625" style="2" customWidth="1"/>
    <col min="6" max="7" width="12.421875" style="2" customWidth="1"/>
    <col min="8" max="8" width="8.7109375" style="2" customWidth="1"/>
    <col min="9" max="9" width="13.7109375" style="2" customWidth="1"/>
    <col min="10" max="10" width="13.28125" style="2" customWidth="1"/>
    <col min="11" max="11" width="6.00390625" style="2" customWidth="1"/>
    <col min="12" max="13" width="12.8515625" style="2" customWidth="1"/>
    <col min="14" max="14" width="8.7109375" style="2" customWidth="1"/>
    <col min="15" max="15" width="13.7109375" style="2" customWidth="1"/>
    <col min="16" max="16" width="13.00390625" style="2" customWidth="1"/>
    <col min="17" max="17" width="6.57421875" style="2" customWidth="1"/>
    <col min="18" max="18" width="11.8515625" style="2" customWidth="1"/>
    <col min="19" max="19" width="12.7109375" style="2" customWidth="1"/>
    <col min="20" max="20" width="9.140625" style="2" customWidth="1"/>
    <col min="21" max="21" width="13.421875" style="2" customWidth="1"/>
    <col min="22" max="16384" width="9.140625" style="2" customWidth="1"/>
  </cols>
  <sheetData>
    <row r="2" spans="2:21" ht="36.75" customHeight="1">
      <c r="B2" s="331" t="s">
        <v>158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</row>
    <row r="3" spans="7:9" ht="15" customHeight="1">
      <c r="G3" s="10"/>
      <c r="H3" s="10"/>
      <c r="I3" s="10"/>
    </row>
    <row r="4" spans="2:21" ht="15">
      <c r="B4" s="328" t="s">
        <v>76</v>
      </c>
      <c r="C4" s="328" t="s">
        <v>154</v>
      </c>
      <c r="D4" s="332" t="s">
        <v>155</v>
      </c>
      <c r="E4" s="328" t="s">
        <v>118</v>
      </c>
      <c r="F4" s="328"/>
      <c r="G4" s="328"/>
      <c r="H4" s="328"/>
      <c r="I4" s="328"/>
      <c r="J4" s="325" t="s">
        <v>155</v>
      </c>
      <c r="K4" s="328" t="s">
        <v>118</v>
      </c>
      <c r="L4" s="328"/>
      <c r="M4" s="328"/>
      <c r="N4" s="328"/>
      <c r="O4" s="328"/>
      <c r="P4" s="325" t="s">
        <v>155</v>
      </c>
      <c r="Q4" s="328" t="s">
        <v>118</v>
      </c>
      <c r="R4" s="328"/>
      <c r="S4" s="328"/>
      <c r="T4" s="328"/>
      <c r="U4" s="328"/>
    </row>
    <row r="5" spans="2:21" ht="15">
      <c r="B5" s="328"/>
      <c r="C5" s="328"/>
      <c r="D5" s="333"/>
      <c r="E5" s="328" t="s">
        <v>151</v>
      </c>
      <c r="F5" s="328" t="s">
        <v>51</v>
      </c>
      <c r="G5" s="328"/>
      <c r="H5" s="328"/>
      <c r="I5" s="328"/>
      <c r="J5" s="326"/>
      <c r="K5" s="328" t="s">
        <v>151</v>
      </c>
      <c r="L5" s="328" t="s">
        <v>51</v>
      </c>
      <c r="M5" s="328"/>
      <c r="N5" s="328"/>
      <c r="O5" s="328"/>
      <c r="P5" s="326"/>
      <c r="Q5" s="328" t="s">
        <v>151</v>
      </c>
      <c r="R5" s="328" t="s">
        <v>51</v>
      </c>
      <c r="S5" s="328"/>
      <c r="T5" s="328"/>
      <c r="U5" s="328"/>
    </row>
    <row r="6" spans="2:21" ht="33" customHeight="1">
      <c r="B6" s="328"/>
      <c r="C6" s="328"/>
      <c r="D6" s="334"/>
      <c r="E6" s="328"/>
      <c r="F6" s="1" t="s">
        <v>147</v>
      </c>
      <c r="G6" s="1" t="s">
        <v>148</v>
      </c>
      <c r="H6" s="1" t="s">
        <v>149</v>
      </c>
      <c r="I6" s="1" t="s">
        <v>150</v>
      </c>
      <c r="J6" s="327"/>
      <c r="K6" s="328"/>
      <c r="L6" s="1" t="s">
        <v>147</v>
      </c>
      <c r="M6" s="1" t="s">
        <v>148</v>
      </c>
      <c r="N6" s="1" t="s">
        <v>149</v>
      </c>
      <c r="O6" s="1" t="s">
        <v>150</v>
      </c>
      <c r="P6" s="327"/>
      <c r="Q6" s="328"/>
      <c r="R6" s="1" t="s">
        <v>174</v>
      </c>
      <c r="S6" s="1" t="s">
        <v>148</v>
      </c>
      <c r="T6" s="1" t="s">
        <v>149</v>
      </c>
      <c r="U6" s="1" t="s">
        <v>150</v>
      </c>
    </row>
    <row r="7" spans="2:21" ht="15">
      <c r="B7" s="328"/>
      <c r="C7" s="328"/>
      <c r="D7" s="329" t="s">
        <v>168</v>
      </c>
      <c r="E7" s="329"/>
      <c r="F7" s="329"/>
      <c r="G7" s="329"/>
      <c r="H7" s="329"/>
      <c r="I7" s="330"/>
      <c r="J7" s="328" t="s">
        <v>173</v>
      </c>
      <c r="K7" s="328"/>
      <c r="L7" s="328"/>
      <c r="M7" s="328"/>
      <c r="N7" s="328"/>
      <c r="O7" s="328"/>
      <c r="P7" s="328" t="s">
        <v>179</v>
      </c>
      <c r="Q7" s="328"/>
      <c r="R7" s="328"/>
      <c r="S7" s="328"/>
      <c r="T7" s="328"/>
      <c r="U7" s="328"/>
    </row>
    <row r="8" spans="2:21" ht="15">
      <c r="B8" s="324" t="s">
        <v>146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2:21" ht="15">
      <c r="B9" s="11">
        <v>1</v>
      </c>
      <c r="C9" s="12" t="s">
        <v>119</v>
      </c>
      <c r="D9" s="12"/>
      <c r="E9" s="12"/>
      <c r="F9" s="12"/>
      <c r="G9" s="12"/>
      <c r="H9" s="12"/>
      <c r="I9" s="12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2:21" ht="15">
      <c r="B10" s="8">
        <v>2</v>
      </c>
      <c r="C10" s="6" t="s">
        <v>120</v>
      </c>
      <c r="D10" s="6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5">
      <c r="B11" s="8">
        <v>3</v>
      </c>
      <c r="C11" s="6" t="s">
        <v>121</v>
      </c>
      <c r="D11" s="6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15">
      <c r="B12" s="8">
        <v>4</v>
      </c>
      <c r="C12" s="6" t="s">
        <v>122</v>
      </c>
      <c r="D12" s="6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30">
      <c r="B13" s="8">
        <v>5</v>
      </c>
      <c r="C13" s="6" t="s">
        <v>123</v>
      </c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">
      <c r="B14" s="8">
        <v>6</v>
      </c>
      <c r="C14" s="6" t="s">
        <v>124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8">
        <v>7</v>
      </c>
      <c r="C15" s="6" t="s">
        <v>125</v>
      </c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5">
      <c r="B16" s="8">
        <v>8</v>
      </c>
      <c r="C16" s="6" t="s">
        <v>126</v>
      </c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5">
      <c r="B17" s="8">
        <v>9</v>
      </c>
      <c r="C17" s="6" t="s">
        <v>127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5">
      <c r="B18" s="8">
        <v>10</v>
      </c>
      <c r="C18" s="6" t="s">
        <v>128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5">
      <c r="B19" s="335" t="s">
        <v>145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7"/>
    </row>
    <row r="20" spans="2:21" ht="15">
      <c r="B20" s="8">
        <v>11</v>
      </c>
      <c r="C20" s="6" t="s">
        <v>129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30">
      <c r="B21" s="9">
        <v>12</v>
      </c>
      <c r="C21" s="6" t="s">
        <v>130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30">
      <c r="B22" s="8">
        <v>13</v>
      </c>
      <c r="C22" s="6" t="s">
        <v>153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">
      <c r="B23" s="8">
        <v>14</v>
      </c>
      <c r="C23" s="6" t="s">
        <v>131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30">
      <c r="B24" s="9">
        <v>15</v>
      </c>
      <c r="C24" s="6" t="s">
        <v>152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ht="30">
      <c r="B25" s="8">
        <v>16</v>
      </c>
      <c r="C25" s="6" t="s">
        <v>132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8">
        <v>17</v>
      </c>
      <c r="C26" s="6" t="s">
        <v>133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ht="15">
      <c r="B27" s="9">
        <v>18</v>
      </c>
      <c r="C27" s="6" t="s">
        <v>134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5">
      <c r="B28" s="8">
        <v>19</v>
      </c>
      <c r="C28" s="6" t="s">
        <v>135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5">
      <c r="B29" s="8">
        <v>20</v>
      </c>
      <c r="C29" s="6" t="s">
        <v>136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ht="45">
      <c r="B30" s="9">
        <v>21</v>
      </c>
      <c r="C30" s="6" t="s">
        <v>137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5">
      <c r="B31" s="8">
        <v>22</v>
      </c>
      <c r="C31" s="6" t="s">
        <v>138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15">
      <c r="B32" s="8">
        <v>23</v>
      </c>
      <c r="C32" s="6" t="s">
        <v>139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5">
      <c r="B33" s="9">
        <v>24</v>
      </c>
      <c r="C33" s="6" t="s">
        <v>140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30">
      <c r="B34" s="8">
        <v>25</v>
      </c>
      <c r="C34" s="6" t="s">
        <v>141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30">
      <c r="B35" s="8">
        <v>26</v>
      </c>
      <c r="C35" s="6" t="s">
        <v>142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45">
      <c r="B36" s="9">
        <v>27</v>
      </c>
      <c r="C36" s="7" t="s">
        <v>143</v>
      </c>
      <c r="D36" s="7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30">
      <c r="B37" s="8">
        <v>28</v>
      </c>
      <c r="C37" s="6" t="s">
        <v>144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sheetProtection/>
  <mergeCells count="20">
    <mergeCell ref="B8:U8"/>
    <mergeCell ref="J4:J6"/>
    <mergeCell ref="K4:O4"/>
    <mergeCell ref="P4:P6"/>
    <mergeCell ref="Q4:U4"/>
    <mergeCell ref="B4:B7"/>
    <mergeCell ref="C4:C7"/>
    <mergeCell ref="D4:D6"/>
    <mergeCell ref="E4:I4"/>
    <mergeCell ref="E5:E6"/>
    <mergeCell ref="B19:U19"/>
    <mergeCell ref="B2:U2"/>
    <mergeCell ref="F5:I5"/>
    <mergeCell ref="K5:K6"/>
    <mergeCell ref="L5:O5"/>
    <mergeCell ref="Q5:Q6"/>
    <mergeCell ref="R5:U5"/>
    <mergeCell ref="D7:I7"/>
    <mergeCell ref="J7:O7"/>
    <mergeCell ref="P7:U7"/>
  </mergeCells>
  <printOptions/>
  <pageMargins left="0.1968503937007874" right="0" top="0.35433070866141736" bottom="0.1968503937007874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80" zoomScaleNormal="80" zoomScalePageLayoutView="0" workbookViewId="0" topLeftCell="A1">
      <selection activeCell="D19" sqref="D19"/>
    </sheetView>
  </sheetViews>
  <sheetFormatPr defaultColWidth="9.140625" defaultRowHeight="15"/>
  <cols>
    <col min="1" max="1" width="6.421875" style="18" customWidth="1"/>
    <col min="2" max="2" width="35.57421875" style="18" customWidth="1"/>
    <col min="3" max="3" width="0.13671875" style="18" customWidth="1"/>
    <col min="4" max="4" width="33.57421875" style="18" customWidth="1"/>
    <col min="5" max="5" width="14.28125" style="18" customWidth="1"/>
    <col min="6" max="6" width="14.140625" style="18" customWidth="1"/>
    <col min="7" max="7" width="17.00390625" style="18" customWidth="1"/>
    <col min="8" max="8" width="12.140625" style="18" customWidth="1"/>
    <col min="9" max="9" width="17.8515625" style="18" customWidth="1"/>
    <col min="10" max="10" width="33.140625" style="18" customWidth="1"/>
    <col min="11" max="11" width="13.28125" style="18" customWidth="1"/>
    <col min="12" max="12" width="14.421875" style="18" customWidth="1"/>
    <col min="13" max="13" width="16.28125" style="18" customWidth="1"/>
    <col min="14" max="14" width="12.421875" style="18" customWidth="1"/>
    <col min="15" max="15" width="17.00390625" style="18" customWidth="1"/>
    <col min="16" max="16" width="10.00390625" style="0" bestFit="1" customWidth="1"/>
  </cols>
  <sheetData>
    <row r="1" spans="1:3" ht="15">
      <c r="A1" s="38"/>
      <c r="B1" s="38"/>
      <c r="C1" s="38"/>
    </row>
    <row r="2" spans="1:15" ht="68.25" customHeight="1">
      <c r="A2" s="343" t="s">
        <v>158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9" ht="15">
      <c r="A3" s="38"/>
      <c r="B3" s="38"/>
      <c r="C3" s="38"/>
      <c r="I3" s="39" t="s">
        <v>36</v>
      </c>
    </row>
    <row r="4" spans="1:15" s="13" customFormat="1" ht="15" customHeight="1">
      <c r="A4" s="338" t="s">
        <v>76</v>
      </c>
      <c r="B4" s="338" t="s">
        <v>154</v>
      </c>
      <c r="C4" s="347" t="s">
        <v>155</v>
      </c>
      <c r="D4" s="339" t="s">
        <v>155</v>
      </c>
      <c r="E4" s="338" t="s">
        <v>118</v>
      </c>
      <c r="F4" s="338"/>
      <c r="G4" s="338"/>
      <c r="H4" s="338"/>
      <c r="I4" s="338"/>
      <c r="J4" s="339" t="s">
        <v>155</v>
      </c>
      <c r="K4" s="338" t="s">
        <v>118</v>
      </c>
      <c r="L4" s="338"/>
      <c r="M4" s="338"/>
      <c r="N4" s="338"/>
      <c r="O4" s="338"/>
    </row>
    <row r="5" spans="1:15" s="13" customFormat="1" ht="15" customHeight="1">
      <c r="A5" s="338"/>
      <c r="B5" s="338"/>
      <c r="C5" s="348"/>
      <c r="D5" s="340"/>
      <c r="E5" s="338" t="s">
        <v>151</v>
      </c>
      <c r="F5" s="338" t="s">
        <v>51</v>
      </c>
      <c r="G5" s="338"/>
      <c r="H5" s="338"/>
      <c r="I5" s="338"/>
      <c r="J5" s="340"/>
      <c r="K5" s="338" t="s">
        <v>151</v>
      </c>
      <c r="L5" s="338" t="s">
        <v>51</v>
      </c>
      <c r="M5" s="338"/>
      <c r="N5" s="338"/>
      <c r="O5" s="338"/>
    </row>
    <row r="6" spans="1:15" s="13" customFormat="1" ht="28.5">
      <c r="A6" s="338"/>
      <c r="B6" s="338"/>
      <c r="C6" s="349"/>
      <c r="D6" s="341"/>
      <c r="E6" s="338"/>
      <c r="F6" s="128" t="s">
        <v>174</v>
      </c>
      <c r="G6" s="128" t="s">
        <v>148</v>
      </c>
      <c r="H6" s="128" t="s">
        <v>149</v>
      </c>
      <c r="I6" s="128" t="s">
        <v>150</v>
      </c>
      <c r="J6" s="341"/>
      <c r="K6" s="338"/>
      <c r="L6" s="128" t="s">
        <v>174</v>
      </c>
      <c r="M6" s="128" t="s">
        <v>148</v>
      </c>
      <c r="N6" s="128" t="s">
        <v>149</v>
      </c>
      <c r="O6" s="128" t="s">
        <v>150</v>
      </c>
    </row>
    <row r="7" spans="1:15" s="13" customFormat="1" ht="15" customHeight="1">
      <c r="A7" s="338"/>
      <c r="B7" s="338"/>
      <c r="C7" s="248" t="s">
        <v>168</v>
      </c>
      <c r="D7" s="338" t="s">
        <v>236</v>
      </c>
      <c r="E7" s="338"/>
      <c r="F7" s="338"/>
      <c r="G7" s="338"/>
      <c r="H7" s="338"/>
      <c r="I7" s="338"/>
      <c r="J7" s="338" t="s">
        <v>259</v>
      </c>
      <c r="K7" s="338"/>
      <c r="L7" s="338"/>
      <c r="M7" s="338"/>
      <c r="N7" s="338"/>
      <c r="O7" s="338"/>
    </row>
    <row r="8" spans="1:15" s="13" customFormat="1" ht="15" customHeight="1">
      <c r="A8" s="344" t="s">
        <v>146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6"/>
    </row>
    <row r="9" spans="1:16" s="13" customFormat="1" ht="108.75" customHeight="1">
      <c r="A9" s="130">
        <v>1</v>
      </c>
      <c r="B9" s="130" t="s">
        <v>238</v>
      </c>
      <c r="C9" s="249"/>
      <c r="D9" s="117" t="s">
        <v>230</v>
      </c>
      <c r="E9" s="250">
        <f>SUM(F9:I9)</f>
        <v>8583.300000000001</v>
      </c>
      <c r="F9" s="250">
        <v>7135.6</v>
      </c>
      <c r="G9" s="250">
        <v>1340.6</v>
      </c>
      <c r="H9" s="250">
        <v>107.1</v>
      </c>
      <c r="I9" s="250">
        <v>0</v>
      </c>
      <c r="J9" s="117" t="s">
        <v>240</v>
      </c>
      <c r="K9" s="250">
        <f>L9+M9+N9+O9</f>
        <v>8584.5</v>
      </c>
      <c r="L9" s="250">
        <v>7171.3</v>
      </c>
      <c r="M9" s="250">
        <v>1308.8</v>
      </c>
      <c r="N9" s="250">
        <v>104.4</v>
      </c>
      <c r="O9" s="250">
        <v>0</v>
      </c>
      <c r="P9" s="77"/>
    </row>
    <row r="10" spans="1:16" s="13" customFormat="1" ht="23.25" customHeight="1">
      <c r="A10" s="251">
        <v>2</v>
      </c>
      <c r="B10" s="130" t="s">
        <v>121</v>
      </c>
      <c r="C10" s="249"/>
      <c r="D10" s="117" t="s">
        <v>121</v>
      </c>
      <c r="E10" s="250">
        <f>SUM(F10:I10)</f>
        <v>78204.4</v>
      </c>
      <c r="F10" s="250">
        <v>23240</v>
      </c>
      <c r="G10" s="250">
        <v>54834.4</v>
      </c>
      <c r="H10" s="250">
        <v>130</v>
      </c>
      <c r="I10" s="250">
        <v>0</v>
      </c>
      <c r="J10" s="117" t="s">
        <v>121</v>
      </c>
      <c r="K10" s="250">
        <f>L10+M10+N10+O10</f>
        <v>64724.88</v>
      </c>
      <c r="L10" s="250">
        <v>13048.04</v>
      </c>
      <c r="M10" s="250">
        <v>51606.84</v>
      </c>
      <c r="N10" s="250">
        <v>70</v>
      </c>
      <c r="O10" s="250">
        <v>0</v>
      </c>
      <c r="P10" s="77"/>
    </row>
    <row r="11" spans="1:16" s="13" customFormat="1" ht="61.5" customHeight="1">
      <c r="A11" s="266">
        <v>3</v>
      </c>
      <c r="B11" s="267" t="s">
        <v>124</v>
      </c>
      <c r="C11" s="268"/>
      <c r="D11" s="269" t="s">
        <v>217</v>
      </c>
      <c r="E11" s="270">
        <f>SUM(F11:I11)</f>
        <v>1055.73</v>
      </c>
      <c r="F11" s="271">
        <v>774.68</v>
      </c>
      <c r="G11" s="271">
        <v>16</v>
      </c>
      <c r="H11" s="271">
        <v>99.47</v>
      </c>
      <c r="I11" s="271">
        <v>165.58</v>
      </c>
      <c r="J11" s="269" t="s">
        <v>217</v>
      </c>
      <c r="K11" s="250">
        <f>L11+M11+N11+O11</f>
        <v>1523.99</v>
      </c>
      <c r="L11" s="271">
        <v>1058.09</v>
      </c>
      <c r="M11" s="271">
        <v>211.12</v>
      </c>
      <c r="N11" s="271">
        <v>151.05</v>
      </c>
      <c r="O11" s="271">
        <v>103.73</v>
      </c>
      <c r="P11" s="77"/>
    </row>
    <row r="12" spans="1:15" s="13" customFormat="1" ht="15" customHeight="1">
      <c r="A12" s="342" t="s">
        <v>262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</row>
    <row r="13" spans="1:15" s="13" customFormat="1" ht="135">
      <c r="A13" s="251">
        <v>1</v>
      </c>
      <c r="B13" s="262" t="s">
        <v>228</v>
      </c>
      <c r="C13" s="62"/>
      <c r="D13" s="263" t="s">
        <v>228</v>
      </c>
      <c r="E13" s="264">
        <f>SUM(F13:I13)</f>
        <v>5000</v>
      </c>
      <c r="F13" s="264">
        <v>5000</v>
      </c>
      <c r="G13" s="264">
        <v>0</v>
      </c>
      <c r="H13" s="264">
        <v>0</v>
      </c>
      <c r="I13" s="264">
        <v>0</v>
      </c>
      <c r="J13" s="265"/>
      <c r="K13" s="264"/>
      <c r="L13" s="264"/>
      <c r="M13" s="264"/>
      <c r="N13" s="264"/>
      <c r="O13" s="264"/>
    </row>
    <row r="14" spans="1:15" s="13" customFormat="1" ht="135">
      <c r="A14" s="251">
        <v>2</v>
      </c>
      <c r="B14" s="262" t="s">
        <v>260</v>
      </c>
      <c r="C14" s="62"/>
      <c r="D14" s="263"/>
      <c r="E14" s="264">
        <f>SUM(F14:I14)</f>
        <v>0</v>
      </c>
      <c r="F14" s="264">
        <v>0</v>
      </c>
      <c r="G14" s="264">
        <v>0</v>
      </c>
      <c r="H14" s="264">
        <v>0</v>
      </c>
      <c r="I14" s="264">
        <v>0</v>
      </c>
      <c r="J14" s="263" t="s">
        <v>261</v>
      </c>
      <c r="K14" s="264">
        <f>SUM(L14:O14)</f>
        <v>15272.22</v>
      </c>
      <c r="L14" s="264">
        <v>0</v>
      </c>
      <c r="M14" s="264">
        <v>15272.22</v>
      </c>
      <c r="N14" s="264">
        <v>0</v>
      </c>
      <c r="O14" s="264">
        <v>0</v>
      </c>
    </row>
    <row r="15" spans="1:15" s="78" customFormat="1" ht="15">
      <c r="A15" s="252"/>
      <c r="B15" s="252"/>
      <c r="C15" s="252"/>
      <c r="D15" s="252"/>
      <c r="E15" s="253">
        <f>SUM(E9:E11)+E14+E13</f>
        <v>92843.43</v>
      </c>
      <c r="F15" s="253">
        <f>SUM(F9:F11)+F14</f>
        <v>31150.28</v>
      </c>
      <c r="G15" s="253">
        <f>SUM(G9:G11)+G14</f>
        <v>56191</v>
      </c>
      <c r="H15" s="253">
        <f>SUM(H9:H11)+H14</f>
        <v>336.57</v>
      </c>
      <c r="I15" s="253">
        <f>SUM(I9:I11)+I14</f>
        <v>165.58</v>
      </c>
      <c r="J15" s="252"/>
      <c r="K15" s="253">
        <f>SUM(K9:K11)+K14</f>
        <v>90105.59000000001</v>
      </c>
      <c r="L15" s="253">
        <f>SUM(L9:L11)+L14</f>
        <v>21277.43</v>
      </c>
      <c r="M15" s="253">
        <f>SUM(M9:M11)+M14</f>
        <v>68398.98</v>
      </c>
      <c r="N15" s="253">
        <f>SUM(N9:N11)+N14</f>
        <v>325.45000000000005</v>
      </c>
      <c r="O15" s="253">
        <f>SUM(O9:O11)+O14</f>
        <v>103.73</v>
      </c>
    </row>
  </sheetData>
  <sheetProtection/>
  <mergeCells count="16">
    <mergeCell ref="A12:O12"/>
    <mergeCell ref="A2:O2"/>
    <mergeCell ref="E4:I4"/>
    <mergeCell ref="J4:J6"/>
    <mergeCell ref="K4:O4"/>
    <mergeCell ref="A8:O8"/>
    <mergeCell ref="F5:I5"/>
    <mergeCell ref="K5:K6"/>
    <mergeCell ref="L5:O5"/>
    <mergeCell ref="C4:C6"/>
    <mergeCell ref="D7:I7"/>
    <mergeCell ref="A4:A7"/>
    <mergeCell ref="J7:O7"/>
    <mergeCell ref="D4:D6"/>
    <mergeCell ref="B4:B7"/>
    <mergeCell ref="E5:E6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2017-07-05T11:36:31Z</cp:lastPrinted>
  <dcterms:created xsi:type="dcterms:W3CDTF">2006-09-16T00:00:00Z</dcterms:created>
  <dcterms:modified xsi:type="dcterms:W3CDTF">2024-03-21T09:50:51Z</dcterms:modified>
  <cp:category/>
  <cp:version/>
  <cp:contentType/>
  <cp:contentStatus/>
</cp:coreProperties>
</file>